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4"/>
  <workbookPr/>
  <mc:AlternateContent xmlns:mc="http://schemas.openxmlformats.org/markup-compatibility/2006">
    <mc:Choice Requires="x15">
      <x15ac:absPath xmlns:x15ac="http://schemas.microsoft.com/office/spreadsheetml/2010/11/ac" url="M:\General Manager\John's Teachings\Budget Forms\"/>
    </mc:Choice>
  </mc:AlternateContent>
  <xr:revisionPtr revIDLastSave="0" documentId="13_ncr:1_{174F1E28-5817-428E-9215-9C90695AE7AD}" xr6:coauthVersionLast="36" xr6:coauthVersionMax="36" xr10:uidLastSave="{00000000-0000-0000-0000-000000000000}"/>
  <bookViews>
    <workbookView xWindow="2220" yWindow="0" windowWidth="9555" windowHeight="9465" xr2:uid="{00000000-000D-0000-FFFF-FFFF00000000}"/>
  </bookViews>
  <sheets>
    <sheet name="Cover" sheetId="2" r:id="rId1"/>
    <sheet name="Guidelines" sheetId="3" r:id="rId2"/>
    <sheet name="Example" sheetId="9" r:id="rId3"/>
    <sheet name="Blank" sheetId="7" r:id="rId4"/>
    <sheet name="Debt pay off" sheetId="5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9" l="1"/>
  <c r="I46" i="9"/>
  <c r="D43" i="9"/>
  <c r="D37" i="9"/>
  <c r="I32" i="9"/>
  <c r="D30" i="9"/>
  <c r="I26" i="9"/>
  <c r="I14" i="9"/>
  <c r="D14" i="9"/>
  <c r="I3" i="9"/>
  <c r="I54" i="9" l="1"/>
  <c r="I10" i="9"/>
  <c r="D3" i="7"/>
  <c r="I56" i="9" l="1"/>
  <c r="C48" i="9" s="1"/>
  <c r="I3" i="7"/>
  <c r="D43" i="7"/>
  <c r="I58" i="9" l="1"/>
  <c r="L74" i="5"/>
  <c r="K74" i="5"/>
  <c r="J74" i="5"/>
  <c r="I74" i="5"/>
  <c r="H74" i="5"/>
  <c r="G74" i="5"/>
  <c r="K75" i="5"/>
  <c r="J75" i="5"/>
  <c r="I75" i="5"/>
  <c r="H75" i="5"/>
  <c r="G75" i="5"/>
  <c r="C55" i="5"/>
  <c r="C48" i="5"/>
  <c r="C41" i="5"/>
  <c r="C31" i="5"/>
  <c r="C75" i="5" l="1"/>
  <c r="D37" i="7"/>
  <c r="I46" i="7"/>
  <c r="I10" i="7"/>
  <c r="I32" i="7"/>
  <c r="I26" i="7"/>
  <c r="I14" i="7"/>
  <c r="D30" i="7"/>
  <c r="D14" i="7"/>
  <c r="I54" i="7" l="1"/>
  <c r="L75" i="5" l="1"/>
  <c r="C9" i="5"/>
  <c r="K8" i="5"/>
  <c r="K17" i="5" s="1"/>
  <c r="K26" i="5" s="1"/>
  <c r="K35" i="5" s="1"/>
  <c r="K44" i="5" s="1"/>
  <c r="C16" i="5" l="1"/>
  <c r="C74" i="5" s="1"/>
  <c r="I56" i="7" l="1"/>
  <c r="I58" i="7" l="1"/>
  <c r="C48" i="7"/>
</calcChain>
</file>

<file path=xl/sharedStrings.xml><?xml version="1.0" encoding="utf-8"?>
<sst xmlns="http://schemas.openxmlformats.org/spreadsheetml/2006/main" count="316" uniqueCount="187">
  <si>
    <t>Tithe</t>
  </si>
  <si>
    <t>Offering</t>
  </si>
  <si>
    <t>Salary</t>
  </si>
  <si>
    <t>Interest</t>
  </si>
  <si>
    <t>Dividends</t>
  </si>
  <si>
    <t>Insurance</t>
  </si>
  <si>
    <t>Taxes</t>
  </si>
  <si>
    <t>Electricity</t>
  </si>
  <si>
    <t>Gas</t>
  </si>
  <si>
    <t>Water</t>
  </si>
  <si>
    <t>Sanitation</t>
  </si>
  <si>
    <t>Maintenance</t>
  </si>
  <si>
    <t>Gardening</t>
  </si>
  <si>
    <t>Tax (est - fed/state/FICA)</t>
  </si>
  <si>
    <t>GROSS INCOME / month:</t>
  </si>
  <si>
    <t>MINUS:</t>
  </si>
  <si>
    <t>HOUSING</t>
  </si>
  <si>
    <t>FOOD</t>
  </si>
  <si>
    <t>Payments</t>
  </si>
  <si>
    <t>Maintenance/Repair</t>
  </si>
  <si>
    <t>INSURANCE</t>
  </si>
  <si>
    <t>Life</t>
  </si>
  <si>
    <t>Medical/Dental/Vision</t>
  </si>
  <si>
    <t>Disability</t>
  </si>
  <si>
    <t>Credit Card</t>
  </si>
  <si>
    <t>Loans/Notes</t>
  </si>
  <si>
    <t>License/Taxes</t>
  </si>
  <si>
    <t>Mortgage/Rent</t>
  </si>
  <si>
    <t>DEBT</t>
  </si>
  <si>
    <t>MEDICAL EXPENSES</t>
  </si>
  <si>
    <t>Doctor</t>
  </si>
  <si>
    <t>Dentist</t>
  </si>
  <si>
    <t>Drugs</t>
  </si>
  <si>
    <t>SAVINGS</t>
  </si>
  <si>
    <t>SCHOOL/CHILDCARE</t>
  </si>
  <si>
    <t>Tuition</t>
  </si>
  <si>
    <t>Materials</t>
  </si>
  <si>
    <t>Transportation</t>
  </si>
  <si>
    <t>Day Care</t>
  </si>
  <si>
    <t>MISCELLANEOUS</t>
  </si>
  <si>
    <t>Toiletry/Cosmetics</t>
  </si>
  <si>
    <t>Beauty/Barber</t>
  </si>
  <si>
    <t>Laundry</t>
  </si>
  <si>
    <t>Allowances</t>
  </si>
  <si>
    <t>Lunches</t>
  </si>
  <si>
    <t>Subscriptions</t>
  </si>
  <si>
    <t>Gifts (incl. Christmas)</t>
  </si>
  <si>
    <t>Cash</t>
  </si>
  <si>
    <t>CLOTHING</t>
  </si>
  <si>
    <t>INVESTMENTS</t>
  </si>
  <si>
    <t>ENTERTAINMENT/RECREATION</t>
  </si>
  <si>
    <t>Eating out</t>
  </si>
  <si>
    <t>Babysitter</t>
  </si>
  <si>
    <t>Activities/Trips</t>
  </si>
  <si>
    <t>Vacation</t>
  </si>
  <si>
    <t>Telephone/Internet</t>
  </si>
  <si>
    <t>AUTO</t>
  </si>
  <si>
    <t xml:space="preserve">NET SPENDABLE INCOME </t>
  </si>
  <si>
    <t>TOTAL EXPENSES</t>
  </si>
  <si>
    <t>Workshop</t>
  </si>
  <si>
    <r>
      <rPr>
        <b/>
        <sz val="10"/>
        <color rgb="FF231F20"/>
        <rFont val="Calibri"/>
        <family val="2"/>
      </rPr>
      <t>Net Spendable percentages below add to 100%</t>
    </r>
  </si>
  <si>
    <r>
      <rPr>
        <b/>
        <sz val="10"/>
        <color rgb="FF231F20"/>
        <rFont val="Calibri"/>
        <family val="2"/>
      </rPr>
      <t>EXTRA EXPENSE—If you have this expense below, the percentage shown must be deducted from other budget categories.</t>
    </r>
  </si>
  <si>
    <r>
      <rPr>
        <sz val="9"/>
        <color rgb="FF231F20"/>
        <rFont val="Calibri"/>
        <family val="2"/>
      </rPr>
      <t>Source: Crown California</t>
    </r>
  </si>
  <si>
    <t>Zero-Based Budget &amp; Debt Snowball Spreadsheet</t>
  </si>
  <si>
    <t>Give every dollar of your income a name before the month begins</t>
  </si>
  <si>
    <t>Gross Income Per Month</t>
  </si>
  <si>
    <t>Key</t>
  </si>
  <si>
    <t>Debt Snowball Method</t>
  </si>
  <si>
    <t>Blue</t>
  </si>
  <si>
    <t>Income</t>
  </si>
  <si>
    <t>Month 1</t>
  </si>
  <si>
    <t>Item</t>
  </si>
  <si>
    <t>Total Payoff</t>
  </si>
  <si>
    <t>Min Pmt</t>
  </si>
  <si>
    <t>New Pmt</t>
  </si>
  <si>
    <t>Pmts Left</t>
  </si>
  <si>
    <t>Other</t>
  </si>
  <si>
    <t>White</t>
  </si>
  <si>
    <t>Fixed Expense</t>
  </si>
  <si>
    <t>Macys</t>
  </si>
  <si>
    <t>Total Gross Income</t>
  </si>
  <si>
    <t>Bloomingdales</t>
  </si>
  <si>
    <t>Yellow</t>
  </si>
  <si>
    <t>Envelope System</t>
  </si>
  <si>
    <t>Best Buys</t>
  </si>
  <si>
    <t>Less</t>
  </si>
  <si>
    <t>Visa</t>
  </si>
  <si>
    <t>Tithe &amp; Offering</t>
  </si>
  <si>
    <t>Purple</t>
  </si>
  <si>
    <t>Irregular Item</t>
  </si>
  <si>
    <t>Auto</t>
  </si>
  <si>
    <t>Tax</t>
  </si>
  <si>
    <t>Green</t>
  </si>
  <si>
    <t>Month 3</t>
  </si>
  <si>
    <t>Net Spendable Inc.</t>
  </si>
  <si>
    <t>Housing</t>
  </si>
  <si>
    <t>Assumptions</t>
  </si>
  <si>
    <t>Mortgage</t>
  </si>
  <si>
    <t>1. This is a sample budget for a family of four.</t>
  </si>
  <si>
    <t>2. $1000 has been set aside for emergency.</t>
  </si>
  <si>
    <t>HOA</t>
  </si>
  <si>
    <t>Month 10</t>
  </si>
  <si>
    <t>Seven Baby Steps</t>
  </si>
  <si>
    <t>1. Save $1000 for emergencies</t>
  </si>
  <si>
    <t>2. Pay off all debt (excluding mtg) using debt snowball</t>
  </si>
  <si>
    <t>3. Fully fund emergency fund (3-6 months of expense)</t>
  </si>
  <si>
    <t>Phone &amp; Internet</t>
  </si>
  <si>
    <t>4. Maximize retirement investment</t>
  </si>
  <si>
    <t>5. College funding for children</t>
  </si>
  <si>
    <t>6. Pay off home mortgage</t>
  </si>
  <si>
    <t>Month 18</t>
  </si>
  <si>
    <t>Total Housing</t>
  </si>
  <si>
    <t xml:space="preserve">Food </t>
  </si>
  <si>
    <t>Quotes</t>
  </si>
  <si>
    <t>"If you will live like no one else, later you can LIVE</t>
  </si>
  <si>
    <t>Automobile</t>
  </si>
  <si>
    <t>like no one else." (Dave Ramsey)</t>
  </si>
  <si>
    <t>Gasoline</t>
  </si>
  <si>
    <t>"A budget is people telling their money where to go</t>
  </si>
  <si>
    <t>rather than wondering where it went." (John Maxwell)</t>
  </si>
  <si>
    <t>Month 26</t>
  </si>
  <si>
    <t>License &amp; Taxes</t>
  </si>
  <si>
    <t>Pmt Left</t>
  </si>
  <si>
    <t>Maintenance &amp; Repair</t>
  </si>
  <si>
    <t>Total Automobiles</t>
  </si>
  <si>
    <t>Medical</t>
  </si>
  <si>
    <t>Category</t>
  </si>
  <si>
    <t>Food</t>
  </si>
  <si>
    <t>Entertainment</t>
  </si>
  <si>
    <t>Clothing</t>
  </si>
  <si>
    <t>Miscellaneous</t>
  </si>
  <si>
    <t>Irregular</t>
  </si>
  <si>
    <t>Total Insurance</t>
  </si>
  <si>
    <t>ENVELOPE SYSTEM</t>
  </si>
  <si>
    <t>Debt</t>
  </si>
  <si>
    <t>Credit Cards</t>
  </si>
  <si>
    <t>Loans &amp; Notes</t>
  </si>
  <si>
    <t>Debt Snowball Pmt</t>
  </si>
  <si>
    <t>Total Debt Payments</t>
  </si>
  <si>
    <t>Savings</t>
  </si>
  <si>
    <t>Medical Expense</t>
  </si>
  <si>
    <t>Investment</t>
  </si>
  <si>
    <t>School &amp; Child Care</t>
  </si>
  <si>
    <t>Budget must be balanced!</t>
  </si>
  <si>
    <t>Sum</t>
  </si>
  <si>
    <t>Total Expenses</t>
  </si>
  <si>
    <t>Monthly Max</t>
  </si>
  <si>
    <t xml:space="preserve">“If you will live like no one else, later you can LIVE like no one else.”  </t>
  </si>
  <si>
    <t xml:space="preserve">“A budget is people telling their money where to go rather than wondering where it went.”  </t>
  </si>
  <si>
    <t>45,000      or less</t>
  </si>
  <si>
    <r>
      <t xml:space="preserve">SUGGESTED PERCENTAGE  GUIDELINES FOR FAMILY  INCOME
</t>
    </r>
    <r>
      <rPr>
        <b/>
        <sz val="12"/>
        <color rgb="FF231F20"/>
        <rFont val="Calibri"/>
        <family val="2"/>
        <scheme val="minor"/>
      </rPr>
      <t>(High Housing Cost Areas)</t>
    </r>
  </si>
  <si>
    <r>
      <rPr>
        <sz val="10"/>
        <color rgb="FF231F20"/>
        <rFont val="Calibri"/>
        <family val="2"/>
      </rPr>
      <t>*14.8%</t>
    </r>
  </si>
  <si>
    <r>
      <rPr>
        <sz val="10"/>
        <color rgb="FF231F20"/>
        <rFont val="Calibri"/>
        <family val="2"/>
      </rPr>
      <t>—</t>
    </r>
  </si>
  <si>
    <r>
      <rPr>
        <sz val="10"/>
        <color rgb="FF231F20"/>
        <rFont val="Calibri"/>
        <family val="2"/>
      </rPr>
      <t>14. School/Child Care</t>
    </r>
    <r>
      <rPr>
        <vertAlign val="superscript"/>
        <sz val="10"/>
        <color rgb="FF231F20"/>
        <rFont val="Calibri"/>
        <family val="2"/>
      </rPr>
      <t>3</t>
    </r>
  </si>
  <si>
    <r>
      <rPr>
        <vertAlign val="superscript"/>
        <sz val="9"/>
        <color rgb="FF231F20"/>
        <rFont val="Calibri"/>
        <family val="2"/>
      </rPr>
      <t xml:space="preserve">2   </t>
    </r>
    <r>
      <rPr>
        <sz val="9"/>
        <color rgb="FF231F20"/>
        <rFont val="Calibri"/>
        <family val="2"/>
      </rPr>
      <t>This category is used for long-term investment planning, such as college education or retirement.</t>
    </r>
  </si>
  <si>
    <r>
      <rPr>
        <sz val="9"/>
        <color rgb="FF231F20"/>
        <rFont val="Calibri"/>
        <family val="2"/>
      </rPr>
      <t>© Crown Financial Ministries PGI06 08/05</t>
    </r>
  </si>
  <si>
    <r>
      <rPr>
        <vertAlign val="superscript"/>
        <sz val="9"/>
        <color rgb="FF231F20"/>
        <rFont val="Calibri"/>
        <family val="2"/>
      </rPr>
      <t xml:space="preserve">1   </t>
    </r>
    <r>
      <rPr>
        <sz val="9"/>
        <color rgb="FF231F20"/>
        <rFont val="Calibri"/>
        <family val="2"/>
      </rPr>
      <t xml:space="preserve">Guideline percentages for tax category include taxes for Social Security, federal, and a small estimated amount for state, </t>
    </r>
  </si>
  <si>
    <t xml:space="preserve">    based on 2002 rates.</t>
  </si>
  <si>
    <r>
      <rPr>
        <vertAlign val="superscript"/>
        <sz val="9"/>
        <color rgb="FF231F20"/>
        <rFont val="Calibri"/>
        <family val="2"/>
      </rPr>
      <t xml:space="preserve">3   </t>
    </r>
    <r>
      <rPr>
        <sz val="9"/>
        <color rgb="FF231F20"/>
        <rFont val="Calibri"/>
        <family val="2"/>
      </rPr>
      <t xml:space="preserve">This category is added as a guide only. If you have this expense, the percentage shown must be deducted from other </t>
    </r>
  </si>
  <si>
    <t xml:space="preserve">   budget categories.</t>
  </si>
  <si>
    <t>* In some cases earned income credit will apply. It may be possible to increase the number of deductions to lessen the</t>
  </si>
  <si>
    <t xml:space="preserve">   amount of tax paid per  month. Review the last tax return for specific information.</t>
  </si>
  <si>
    <t xml:space="preserve">  1. Tithe</t>
  </si>
  <si>
    <r>
      <rPr>
        <sz val="10"/>
        <color rgb="FF231F20"/>
        <rFont val="Calibri"/>
        <family val="2"/>
      </rPr>
      <t xml:space="preserve">  2. Taxes</t>
    </r>
    <r>
      <rPr>
        <vertAlign val="superscript"/>
        <sz val="10"/>
        <color rgb="FF231F20"/>
        <rFont val="Calibri"/>
        <family val="2"/>
      </rPr>
      <t>1</t>
    </r>
  </si>
  <si>
    <t xml:space="preserve">  3. Housing</t>
  </si>
  <si>
    <t xml:space="preserve">  4. Food</t>
  </si>
  <si>
    <t xml:space="preserve">  5. Auto</t>
  </si>
  <si>
    <t xml:space="preserve">  6. Insurance</t>
  </si>
  <si>
    <t xml:space="preserve">  7. Debts</t>
  </si>
  <si>
    <t xml:space="preserve">  8. Entertainment/Recreation</t>
  </si>
  <si>
    <t xml:space="preserve">  9. Clothing</t>
  </si>
  <si>
    <t xml:space="preserve">  10. Savings</t>
  </si>
  <si>
    <t xml:space="preserve">  11. Medical/Dental</t>
  </si>
  <si>
    <t xml:space="preserve">  12. Miscellaneous</t>
  </si>
  <si>
    <r>
      <rPr>
        <sz val="10"/>
        <color rgb="FF231F20"/>
        <rFont val="Calibri"/>
        <family val="2"/>
      </rPr>
      <t xml:space="preserve">  13. Investments</t>
    </r>
    <r>
      <rPr>
        <vertAlign val="superscript"/>
        <sz val="10"/>
        <color rgb="FF231F20"/>
        <rFont val="Calibri"/>
        <family val="2"/>
      </rPr>
      <t>2</t>
    </r>
  </si>
  <si>
    <t>(Dave Ramsey)</t>
  </si>
  <si>
    <t>(John Maxwell)</t>
  </si>
  <si>
    <r>
      <rPr>
        <b/>
        <sz val="11"/>
        <color rgb="FF231F20"/>
        <rFont val="Calibri"/>
        <family val="2"/>
      </rPr>
      <t>NET SPENDABLE INCOME</t>
    </r>
  </si>
  <si>
    <t>GROSS INCOME</t>
  </si>
  <si>
    <t>Debt Snowball *</t>
  </si>
  <si>
    <t>You are debt free in less than 3 years!!</t>
  </si>
  <si>
    <t>7. Build wealth &amp; give</t>
  </si>
  <si>
    <t>Debt Snowball</t>
  </si>
  <si>
    <t>Available for Debt Snowball</t>
  </si>
  <si>
    <t>SUBTOTAL (without Debt Snowball)</t>
  </si>
  <si>
    <t>“Personal Finance &amp; Budgeting”</t>
  </si>
  <si>
    <t>3.27.22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</si>
</sst>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name val="Calibri"/>
      <family val="2"/>
    </font>
    <font>
      <b/>
      <sz val="10"/>
      <color rgb="FF231F20"/>
      <name val="Calibri"/>
      <family val="2"/>
    </font>
    <font>
      <sz val="9"/>
      <name val="Calibri"/>
      <family val="2"/>
    </font>
    <font>
      <sz val="9"/>
      <color rgb="FF231F20"/>
      <name val="Calibri"/>
      <family val="2"/>
    </font>
    <font>
      <b/>
      <sz val="18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2"/>
      <name val="Arial"/>
      <family val="2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</font>
    <font>
      <sz val="10"/>
      <color rgb="FF231F20"/>
      <name val="Calibri"/>
      <family val="2"/>
    </font>
    <font>
      <b/>
      <sz val="12"/>
      <color rgb="FF231F20"/>
      <name val="Calibri"/>
      <family val="2"/>
      <scheme val="minor"/>
    </font>
    <font>
      <b/>
      <sz val="16"/>
      <color rgb="FF231F20"/>
      <name val="Calibri"/>
      <family val="2"/>
      <scheme val="minor"/>
    </font>
    <font>
      <sz val="10"/>
      <color theme="1"/>
      <name val="Calibri"/>
      <family val="2"/>
    </font>
    <font>
      <vertAlign val="superscript"/>
      <sz val="10"/>
      <color rgb="FF231F20"/>
      <name val="Calibri"/>
      <family val="2"/>
    </font>
    <font>
      <sz val="9"/>
      <color theme="1"/>
      <name val="Calibri"/>
      <family val="2"/>
    </font>
    <font>
      <vertAlign val="superscript"/>
      <sz val="9"/>
      <color rgb="FF231F20"/>
      <name val="Calibri"/>
      <family val="2"/>
    </font>
    <font>
      <b/>
      <sz val="11"/>
      <name val="Calibri"/>
      <family val="2"/>
    </font>
    <font>
      <b/>
      <sz val="11"/>
      <color rgb="FF231F20"/>
      <name val="Calibri"/>
      <family val="2"/>
    </font>
    <font>
      <b/>
      <sz val="10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sz val="16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8"/>
      <name val="Calibri"/>
      <family val="2"/>
      <scheme val="minor"/>
    </font>
    <font>
      <b/>
      <sz val="9"/>
      <name val="Arial"/>
      <family val="2"/>
    </font>
    <font>
      <sz val="8"/>
      <color theme="1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9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D3E7C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7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rgb="FF231F20"/>
      </left>
      <right style="thin">
        <color rgb="FF231F20"/>
      </right>
      <top style="thin">
        <color rgb="FF231F20"/>
      </top>
      <bottom style="thin">
        <color rgb="FF231F2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231F20"/>
      </left>
      <right style="thin">
        <color rgb="FF231F20"/>
      </right>
      <top/>
      <bottom style="thin">
        <color rgb="FF231F20"/>
      </bottom>
      <diagonal/>
    </border>
    <border>
      <left style="thin">
        <color indexed="64"/>
      </left>
      <right style="thin">
        <color rgb="FF231F20"/>
      </right>
      <top style="thin">
        <color indexed="64"/>
      </top>
      <bottom style="thin">
        <color indexed="64"/>
      </bottom>
      <diagonal/>
    </border>
    <border>
      <left style="thin">
        <color rgb="FF231F20"/>
      </left>
      <right style="thin">
        <color rgb="FF231F20"/>
      </right>
      <top style="thin">
        <color indexed="64"/>
      </top>
      <bottom style="thin">
        <color indexed="64"/>
      </bottom>
      <diagonal/>
    </border>
    <border>
      <left style="thin">
        <color rgb="FF231F2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231F20"/>
      </left>
      <right style="thin">
        <color rgb="FF231F20"/>
      </right>
      <top/>
      <bottom/>
      <diagonal/>
    </border>
    <border>
      <left style="thin">
        <color indexed="64"/>
      </left>
      <right style="thin">
        <color rgb="FF231F20"/>
      </right>
      <top/>
      <bottom style="thin">
        <color rgb="FF231F20"/>
      </bottom>
      <diagonal/>
    </border>
    <border>
      <left style="thin">
        <color rgb="FF231F20"/>
      </left>
      <right style="thin">
        <color indexed="64"/>
      </right>
      <top/>
      <bottom style="thin">
        <color rgb="FF231F20"/>
      </bottom>
      <diagonal/>
    </border>
    <border>
      <left style="thin">
        <color indexed="64"/>
      </left>
      <right style="thin">
        <color rgb="FF231F20"/>
      </right>
      <top style="thin">
        <color rgb="FF231F20"/>
      </top>
      <bottom style="thin">
        <color rgb="FF231F20"/>
      </bottom>
      <diagonal/>
    </border>
    <border>
      <left style="thin">
        <color rgb="FF231F20"/>
      </left>
      <right style="thin">
        <color indexed="64"/>
      </right>
      <top style="thin">
        <color rgb="FF231F20"/>
      </top>
      <bottom style="thin">
        <color rgb="FF231F20"/>
      </bottom>
      <diagonal/>
    </border>
    <border>
      <left style="thin">
        <color indexed="64"/>
      </left>
      <right style="thin">
        <color rgb="FF231F20"/>
      </right>
      <top style="thin">
        <color rgb="FF231F20"/>
      </top>
      <bottom style="thin">
        <color indexed="64"/>
      </bottom>
      <diagonal/>
    </border>
    <border>
      <left style="thin">
        <color rgb="FF231F20"/>
      </left>
      <right style="thin">
        <color rgb="FF231F20"/>
      </right>
      <top style="thin">
        <color rgb="FF231F20"/>
      </top>
      <bottom style="thin">
        <color indexed="64"/>
      </bottom>
      <diagonal/>
    </border>
    <border>
      <left style="thin">
        <color rgb="FF231F20"/>
      </left>
      <right style="thin">
        <color indexed="64"/>
      </right>
      <top style="thin">
        <color rgb="FF231F20"/>
      </top>
      <bottom style="thin">
        <color indexed="64"/>
      </bottom>
      <diagonal/>
    </border>
    <border>
      <left style="medium">
        <color indexed="64"/>
      </left>
      <right style="thin">
        <color rgb="FF231F20"/>
      </right>
      <top style="medium">
        <color indexed="64"/>
      </top>
      <bottom style="medium">
        <color indexed="64"/>
      </bottom>
      <diagonal/>
    </border>
    <border>
      <left style="thin">
        <color rgb="FF231F20"/>
      </left>
      <right style="thin">
        <color rgb="FF231F20"/>
      </right>
      <top style="medium">
        <color indexed="64"/>
      </top>
      <bottom style="medium">
        <color indexed="64"/>
      </bottom>
      <diagonal/>
    </border>
    <border>
      <left style="thin">
        <color rgb="FF231F2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9"/>
      </left>
      <right style="medium">
        <color theme="9"/>
      </right>
      <top style="medium">
        <color theme="9"/>
      </top>
      <bottom style="medium">
        <color theme="9"/>
      </bottom>
      <diagonal/>
    </border>
    <border>
      <left style="medium">
        <color theme="8"/>
      </left>
      <right style="medium">
        <color theme="8"/>
      </right>
      <top style="medium">
        <color theme="8"/>
      </top>
      <bottom style="medium">
        <color theme="8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44" fontId="1" fillId="0" borderId="0" applyFont="0" applyFill="0" applyBorder="0" applyAlignment="0" applyProtection="0"/>
  </cellStyleXfs>
  <cellXfs count="215">
    <xf numFmtId="0" fontId="0" fillId="0" borderId="0" xfId="0"/>
    <xf numFmtId="43" fontId="3" fillId="0" borderId="0" xfId="1" applyFont="1"/>
    <xf numFmtId="43" fontId="3" fillId="0" borderId="1" xfId="1" applyFont="1" applyBorder="1"/>
    <xf numFmtId="43" fontId="3" fillId="0" borderId="3" xfId="1" applyFont="1" applyBorder="1"/>
    <xf numFmtId="43" fontId="3" fillId="0" borderId="4" xfId="1" applyFont="1" applyBorder="1"/>
    <xf numFmtId="43" fontId="3" fillId="0" borderId="5" xfId="1" applyFont="1" applyBorder="1"/>
    <xf numFmtId="43" fontId="3" fillId="0" borderId="6" xfId="1" applyFont="1" applyBorder="1"/>
    <xf numFmtId="43" fontId="3" fillId="0" borderId="8" xfId="1" applyFont="1" applyBorder="1"/>
    <xf numFmtId="43" fontId="4" fillId="0" borderId="0" xfId="1" applyFont="1"/>
    <xf numFmtId="43" fontId="3" fillId="0" borderId="9" xfId="1" applyFont="1" applyBorder="1"/>
    <xf numFmtId="43" fontId="3" fillId="0" borderId="10" xfId="1" applyFont="1" applyBorder="1"/>
    <xf numFmtId="43" fontId="3" fillId="0" borderId="2" xfId="1" applyFont="1" applyBorder="1"/>
    <xf numFmtId="43" fontId="3" fillId="0" borderId="0" xfId="1" applyFont="1" applyBorder="1"/>
    <xf numFmtId="43" fontId="3" fillId="0" borderId="7" xfId="1" applyFont="1" applyBorder="1"/>
    <xf numFmtId="43" fontId="3" fillId="0" borderId="11" xfId="1" applyFont="1" applyBorder="1"/>
    <xf numFmtId="43" fontId="5" fillId="0" borderId="0" xfId="1" applyFont="1" applyBorder="1"/>
    <xf numFmtId="43" fontId="6" fillId="0" borderId="0" xfId="1" applyFont="1"/>
    <xf numFmtId="43" fontId="5" fillId="0" borderId="0" xfId="1" applyFont="1"/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14" fillId="0" borderId="0" xfId="0" applyFont="1" applyFill="1" applyBorder="1" applyAlignment="1">
      <alignment horizontal="left" vertical="top"/>
    </xf>
    <xf numFmtId="43" fontId="17" fillId="0" borderId="0" xfId="0" applyNumberFormat="1" applyFont="1" applyFill="1" applyProtection="1">
      <protection locked="0"/>
    </xf>
    <xf numFmtId="0" fontId="17" fillId="0" borderId="0" xfId="0" applyFont="1" applyFill="1" applyProtection="1">
      <protection locked="0"/>
    </xf>
    <xf numFmtId="43" fontId="20" fillId="0" borderId="0" xfId="0" applyNumberFormat="1" applyFont="1" applyFill="1" applyProtection="1">
      <protection locked="0"/>
    </xf>
    <xf numFmtId="0" fontId="20" fillId="0" borderId="0" xfId="0" applyFont="1" applyFill="1" applyProtection="1">
      <protection locked="0"/>
    </xf>
    <xf numFmtId="0" fontId="22" fillId="0" borderId="0" xfId="0" applyFont="1" applyFill="1" applyProtection="1">
      <protection locked="0"/>
    </xf>
    <xf numFmtId="4" fontId="22" fillId="0" borderId="0" xfId="0" applyNumberFormat="1" applyFont="1" applyFill="1" applyProtection="1">
      <protection locked="0"/>
    </xf>
    <xf numFmtId="43" fontId="22" fillId="0" borderId="0" xfId="0" applyNumberFormat="1" applyFont="1" applyFill="1" applyProtection="1">
      <protection locked="0"/>
    </xf>
    <xf numFmtId="0" fontId="21" fillId="0" borderId="0" xfId="0" applyFont="1" applyFill="1" applyProtection="1">
      <protection locked="0"/>
    </xf>
    <xf numFmtId="0" fontId="22" fillId="3" borderId="16" xfId="0" applyFont="1" applyFill="1" applyBorder="1" applyProtection="1">
      <protection locked="0"/>
    </xf>
    <xf numFmtId="4" fontId="22" fillId="3" borderId="17" xfId="0" applyNumberFormat="1" applyFont="1" applyFill="1" applyBorder="1" applyProtection="1">
      <protection locked="0"/>
    </xf>
    <xf numFmtId="0" fontId="22" fillId="3" borderId="18" xfId="0" applyFont="1" applyFill="1" applyBorder="1" applyProtection="1">
      <protection locked="0"/>
    </xf>
    <xf numFmtId="4" fontId="22" fillId="3" borderId="19" xfId="0" applyNumberFormat="1" applyFont="1" applyFill="1" applyBorder="1" applyProtection="1">
      <protection locked="0"/>
    </xf>
    <xf numFmtId="0" fontId="22" fillId="3" borderId="20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horizontal="center" vertical="center"/>
      <protection locked="0"/>
    </xf>
    <xf numFmtId="4" fontId="21" fillId="0" borderId="21" xfId="0" applyNumberFormat="1" applyFont="1" applyFill="1" applyBorder="1" applyAlignment="1" applyProtection="1">
      <alignment horizontal="center"/>
      <protection locked="0"/>
    </xf>
    <xf numFmtId="4" fontId="21" fillId="0" borderId="22" xfId="0" applyNumberFormat="1" applyFont="1" applyFill="1" applyBorder="1" applyAlignment="1" applyProtection="1">
      <alignment horizontal="center"/>
      <protection locked="0"/>
    </xf>
    <xf numFmtId="4" fontId="21" fillId="0" borderId="23" xfId="0" applyNumberFormat="1" applyFont="1" applyFill="1" applyBorder="1" applyAlignment="1" applyProtection="1">
      <alignment horizontal="center"/>
      <protection locked="0"/>
    </xf>
    <xf numFmtId="0" fontId="22" fillId="0" borderId="20" xfId="0" applyFont="1" applyFill="1" applyBorder="1" applyAlignment="1" applyProtection="1">
      <alignment horizontal="center" vertical="center"/>
      <protection locked="0"/>
    </xf>
    <xf numFmtId="4" fontId="22" fillId="0" borderId="24" xfId="0" applyNumberFormat="1" applyFont="1" applyFill="1" applyBorder="1" applyProtection="1">
      <protection locked="0"/>
    </xf>
    <xf numFmtId="4" fontId="22" fillId="0" borderId="25" xfId="0" applyNumberFormat="1" applyFont="1" applyFill="1" applyBorder="1" applyAlignment="1" applyProtection="1">
      <alignment horizontal="right" indent="2"/>
      <protection locked="0"/>
    </xf>
    <xf numFmtId="4" fontId="22" fillId="2" borderId="25" xfId="0" applyNumberFormat="1" applyFont="1" applyFill="1" applyBorder="1" applyAlignment="1" applyProtection="1">
      <alignment horizontal="right" indent="2"/>
    </xf>
    <xf numFmtId="4" fontId="22" fillId="0" borderId="26" xfId="0" applyNumberFormat="1" applyFont="1" applyFill="1" applyBorder="1" applyAlignment="1" applyProtection="1">
      <alignment horizontal="right" indent="2"/>
      <protection locked="0"/>
    </xf>
    <xf numFmtId="0" fontId="21" fillId="3" borderId="27" xfId="0" applyFont="1" applyFill="1" applyBorder="1" applyProtection="1">
      <protection locked="0"/>
    </xf>
    <xf numFmtId="4" fontId="21" fillId="3" borderId="28" xfId="0" applyNumberFormat="1" applyFont="1" applyFill="1" applyBorder="1" applyProtection="1"/>
    <xf numFmtId="0" fontId="22" fillId="4" borderId="20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Protection="1">
      <protection locked="0"/>
    </xf>
    <xf numFmtId="4" fontId="22" fillId="0" borderId="0" xfId="0" applyNumberFormat="1" applyFont="1" applyFill="1" applyBorder="1" applyProtection="1">
      <protection locked="0"/>
    </xf>
    <xf numFmtId="0" fontId="22" fillId="0" borderId="13" xfId="0" applyFont="1" applyFill="1" applyBorder="1" applyProtection="1">
      <protection locked="0"/>
    </xf>
    <xf numFmtId="4" fontId="22" fillId="0" borderId="15" xfId="0" applyNumberFormat="1" applyFont="1" applyFill="1" applyBorder="1" applyProtection="1">
      <protection locked="0"/>
    </xf>
    <xf numFmtId="0" fontId="22" fillId="5" borderId="20" xfId="0" applyFont="1" applyFill="1" applyBorder="1" applyAlignment="1" applyProtection="1">
      <alignment horizontal="center" vertical="center"/>
      <protection locked="0"/>
    </xf>
    <xf numFmtId="4" fontId="22" fillId="0" borderId="29" xfId="0" applyNumberFormat="1" applyFont="1" applyFill="1" applyBorder="1" applyProtection="1">
      <protection locked="0"/>
    </xf>
    <xf numFmtId="4" fontId="22" fillId="0" borderId="30" xfId="0" applyNumberFormat="1" applyFont="1" applyFill="1" applyBorder="1" applyAlignment="1" applyProtection="1">
      <alignment horizontal="right" indent="2"/>
      <protection locked="0"/>
    </xf>
    <xf numFmtId="4" fontId="22" fillId="0" borderId="31" xfId="0" applyNumberFormat="1" applyFont="1" applyFill="1" applyBorder="1" applyAlignment="1" applyProtection="1">
      <alignment horizontal="right" indent="2"/>
      <protection locked="0"/>
    </xf>
    <xf numFmtId="0" fontId="22" fillId="0" borderId="0" xfId="0" applyFont="1" applyFill="1" applyBorder="1" applyProtection="1">
      <protection locked="0"/>
    </xf>
    <xf numFmtId="0" fontId="22" fillId="2" borderId="20" xfId="0" applyFont="1" applyFill="1" applyBorder="1" applyAlignment="1" applyProtection="1">
      <alignment horizontal="center" vertical="center"/>
      <protection locked="0"/>
    </xf>
    <xf numFmtId="0" fontId="21" fillId="3" borderId="13" xfId="0" applyFont="1" applyFill="1" applyBorder="1" applyProtection="1">
      <protection locked="0"/>
    </xf>
    <xf numFmtId="4" fontId="21" fillId="3" borderId="15" xfId="0" applyNumberFormat="1" applyFont="1" applyFill="1" applyBorder="1" applyProtection="1"/>
    <xf numFmtId="0" fontId="23" fillId="0" borderId="0" xfId="0" applyFont="1" applyFill="1" applyProtection="1">
      <protection locked="0"/>
    </xf>
    <xf numFmtId="0" fontId="22" fillId="0" borderId="16" xfId="0" applyFont="1" applyFill="1" applyBorder="1" applyProtection="1">
      <protection locked="0"/>
    </xf>
    <xf numFmtId="4" fontId="22" fillId="0" borderId="17" xfId="0" applyNumberFormat="1" applyFont="1" applyFill="1" applyBorder="1" applyProtection="1">
      <protection locked="0"/>
    </xf>
    <xf numFmtId="0" fontId="24" fillId="0" borderId="0" xfId="0" applyFont="1" applyFill="1" applyProtection="1">
      <protection locked="0"/>
    </xf>
    <xf numFmtId="0" fontId="22" fillId="0" borderId="18" xfId="0" applyFont="1" applyFill="1" applyBorder="1" applyProtection="1">
      <protection locked="0"/>
    </xf>
    <xf numFmtId="4" fontId="22" fillId="0" borderId="19" xfId="0" applyNumberFormat="1" applyFont="1" applyFill="1" applyBorder="1" applyProtection="1">
      <protection locked="0"/>
    </xf>
    <xf numFmtId="0" fontId="22" fillId="5" borderId="18" xfId="0" applyFont="1" applyFill="1" applyBorder="1" applyProtection="1">
      <protection locked="0"/>
    </xf>
    <xf numFmtId="4" fontId="22" fillId="5" borderId="19" xfId="0" applyNumberFormat="1" applyFont="1" applyFill="1" applyBorder="1" applyProtection="1">
      <protection locked="0"/>
    </xf>
    <xf numFmtId="43" fontId="22" fillId="0" borderId="0" xfId="0" applyNumberFormat="1" applyFont="1" applyFill="1" applyBorder="1" applyProtection="1">
      <protection locked="0"/>
    </xf>
    <xf numFmtId="0" fontId="21" fillId="0" borderId="27" xfId="0" applyFont="1" applyFill="1" applyBorder="1" applyProtection="1">
      <protection locked="0"/>
    </xf>
    <xf numFmtId="4" fontId="21" fillId="0" borderId="28" xfId="0" applyNumberFormat="1" applyFont="1" applyFill="1" applyBorder="1" applyProtection="1"/>
    <xf numFmtId="4" fontId="21" fillId="4" borderId="15" xfId="0" applyNumberFormat="1" applyFont="1" applyFill="1" applyBorder="1" applyProtection="1">
      <protection locked="0"/>
    </xf>
    <xf numFmtId="0" fontId="22" fillId="4" borderId="18" xfId="0" applyFont="1" applyFill="1" applyBorder="1" applyProtection="1">
      <protection locked="0"/>
    </xf>
    <xf numFmtId="4" fontId="22" fillId="4" borderId="19" xfId="0" applyNumberFormat="1" applyFont="1" applyFill="1" applyBorder="1" applyProtection="1">
      <protection locked="0"/>
    </xf>
    <xf numFmtId="4" fontId="21" fillId="0" borderId="0" xfId="0" applyNumberFormat="1" applyFont="1" applyFill="1" applyBorder="1" applyProtection="1">
      <protection locked="0"/>
    </xf>
    <xf numFmtId="4" fontId="22" fillId="2" borderId="30" xfId="0" applyNumberFormat="1" applyFont="1" applyFill="1" applyBorder="1" applyAlignment="1" applyProtection="1">
      <alignment horizontal="right" indent="2"/>
    </xf>
    <xf numFmtId="0" fontId="25" fillId="0" borderId="0" xfId="0" applyFont="1" applyFill="1" applyProtection="1">
      <protection locked="0"/>
    </xf>
    <xf numFmtId="0" fontId="21" fillId="4" borderId="21" xfId="0" applyFont="1" applyFill="1" applyBorder="1" applyAlignment="1" applyProtection="1">
      <alignment horizontal="center"/>
      <protection locked="0"/>
    </xf>
    <xf numFmtId="43" fontId="21" fillId="4" borderId="22" xfId="0" applyNumberFormat="1" applyFont="1" applyFill="1" applyBorder="1" applyAlignment="1" applyProtection="1">
      <alignment horizontal="center"/>
      <protection locked="0"/>
    </xf>
    <xf numFmtId="43" fontId="21" fillId="5" borderId="23" xfId="0" applyNumberFormat="1" applyFont="1" applyFill="1" applyBorder="1" applyAlignment="1" applyProtection="1">
      <alignment horizontal="center"/>
      <protection locked="0"/>
    </xf>
    <xf numFmtId="39" fontId="22" fillId="0" borderId="25" xfId="0" applyNumberFormat="1" applyFont="1" applyFill="1" applyBorder="1" applyAlignment="1" applyProtection="1">
      <alignment horizontal="right" indent="2"/>
      <protection locked="0"/>
    </xf>
    <xf numFmtId="39" fontId="22" fillId="0" borderId="26" xfId="0" applyNumberFormat="1" applyFont="1" applyFill="1" applyBorder="1" applyAlignment="1" applyProtection="1">
      <alignment horizontal="right" indent="2"/>
      <protection locked="0"/>
    </xf>
    <xf numFmtId="0" fontId="21" fillId="2" borderId="18" xfId="0" applyFont="1" applyFill="1" applyBorder="1" applyProtection="1">
      <protection locked="0"/>
    </xf>
    <xf numFmtId="4" fontId="21" fillId="2" borderId="19" xfId="0" applyNumberFormat="1" applyFont="1" applyFill="1" applyBorder="1" applyProtection="1">
      <protection locked="0"/>
    </xf>
    <xf numFmtId="0" fontId="22" fillId="4" borderId="13" xfId="0" applyFont="1" applyFill="1" applyBorder="1" applyProtection="1">
      <protection locked="0"/>
    </xf>
    <xf numFmtId="4" fontId="22" fillId="4" borderId="15" xfId="0" applyNumberFormat="1" applyFont="1" applyFill="1" applyBorder="1" applyProtection="1">
      <protection locked="0"/>
    </xf>
    <xf numFmtId="0" fontId="22" fillId="5" borderId="13" xfId="0" applyFont="1" applyFill="1" applyBorder="1" applyProtection="1">
      <protection locked="0"/>
    </xf>
    <xf numFmtId="4" fontId="22" fillId="5" borderId="15" xfId="0" applyNumberFormat="1" applyFont="1" applyFill="1" applyBorder="1" applyProtection="1">
      <protection locked="0"/>
    </xf>
    <xf numFmtId="4" fontId="22" fillId="3" borderId="15" xfId="0" applyNumberFormat="1" applyFont="1" applyFill="1" applyBorder="1" applyProtection="1"/>
    <xf numFmtId="0" fontId="21" fillId="4" borderId="24" xfId="0" applyFont="1" applyFill="1" applyBorder="1" applyAlignment="1" applyProtection="1">
      <alignment horizontal="center"/>
      <protection locked="0"/>
    </xf>
    <xf numFmtId="39" fontId="22" fillId="0" borderId="25" xfId="0" applyNumberFormat="1" applyFont="1" applyFill="1" applyBorder="1" applyAlignment="1" applyProtection="1">
      <alignment horizontal="right" indent="2"/>
    </xf>
    <xf numFmtId="39" fontId="22" fillId="0" borderId="26" xfId="0" applyNumberFormat="1" applyFont="1" applyFill="1" applyBorder="1" applyAlignment="1" applyProtection="1">
      <alignment horizontal="right" indent="2"/>
    </xf>
    <xf numFmtId="4" fontId="22" fillId="0" borderId="28" xfId="0" applyNumberFormat="1" applyFont="1" applyFill="1" applyBorder="1" applyProtection="1"/>
    <xf numFmtId="0" fontId="21" fillId="4" borderId="29" xfId="0" applyFont="1" applyFill="1" applyBorder="1" applyAlignment="1" applyProtection="1">
      <alignment horizontal="center"/>
      <protection locked="0"/>
    </xf>
    <xf numFmtId="39" fontId="21" fillId="4" borderId="30" xfId="0" applyNumberFormat="1" applyFont="1" applyFill="1" applyBorder="1" applyAlignment="1" applyProtection="1">
      <alignment horizontal="right" indent="2"/>
    </xf>
    <xf numFmtId="39" fontId="21" fillId="5" borderId="31" xfId="0" applyNumberFormat="1" applyFont="1" applyFill="1" applyBorder="1" applyAlignment="1" applyProtection="1">
      <alignment horizontal="right" indent="2"/>
    </xf>
    <xf numFmtId="0" fontId="28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Fill="1" applyBorder="1" applyAlignment="1">
      <alignment horizontal="center" vertical="top" wrapText="1"/>
    </xf>
    <xf numFmtId="0" fontId="34" fillId="0" borderId="0" xfId="0" applyFont="1" applyFill="1" applyBorder="1" applyAlignment="1">
      <alignment horizontal="left" vertical="top"/>
    </xf>
    <xf numFmtId="0" fontId="34" fillId="0" borderId="0" xfId="0" applyFont="1" applyFill="1" applyBorder="1" applyAlignment="1">
      <alignment horizontal="left" vertical="top" wrapText="1" indent="1"/>
    </xf>
    <xf numFmtId="9" fontId="31" fillId="0" borderId="0" xfId="0" applyNumberFormat="1" applyFont="1" applyFill="1" applyBorder="1" applyAlignment="1">
      <alignment horizontal="center" vertical="top" wrapText="1"/>
    </xf>
    <xf numFmtId="9" fontId="31" fillId="0" borderId="0" xfId="0" applyNumberFormat="1" applyFont="1" applyFill="1" applyBorder="1" applyAlignment="1">
      <alignment horizontal="left" vertical="top" wrapText="1" indent="2"/>
    </xf>
    <xf numFmtId="0" fontId="36" fillId="0" borderId="0" xfId="0" applyFont="1" applyFill="1" applyBorder="1" applyAlignment="1">
      <alignment horizontal="left" vertical="top"/>
    </xf>
    <xf numFmtId="0" fontId="6" fillId="0" borderId="0" xfId="0" applyFont="1" applyBorder="1"/>
    <xf numFmtId="0" fontId="34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center" vertical="center" wrapText="1"/>
    </xf>
    <xf numFmtId="164" fontId="3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34" fillId="0" borderId="36" xfId="0" applyFont="1" applyFill="1" applyBorder="1" applyAlignment="1">
      <alignment horizontal="left" vertical="center" wrapText="1"/>
    </xf>
    <xf numFmtId="9" fontId="31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top" indent="1"/>
    </xf>
    <xf numFmtId="0" fontId="15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/>
    </xf>
    <xf numFmtId="0" fontId="31" fillId="0" borderId="39" xfId="0" applyFont="1" applyFill="1" applyBorder="1" applyAlignment="1">
      <alignment horizontal="left" vertical="center" wrapText="1"/>
    </xf>
    <xf numFmtId="0" fontId="31" fillId="0" borderId="36" xfId="0" applyFont="1" applyFill="1" applyBorder="1" applyAlignment="1">
      <alignment horizontal="left" vertical="center" wrapText="1"/>
    </xf>
    <xf numFmtId="0" fontId="31" fillId="0" borderId="40" xfId="0" applyFont="1" applyFill="1" applyBorder="1" applyAlignment="1">
      <alignment horizontal="left" vertical="center" wrapText="1"/>
    </xf>
    <xf numFmtId="0" fontId="31" fillId="0" borderId="42" xfId="0" applyFont="1" applyFill="1" applyBorder="1" applyAlignment="1">
      <alignment horizontal="left" vertical="center" wrapText="1"/>
    </xf>
    <xf numFmtId="0" fontId="31" fillId="0" borderId="44" xfId="0" applyFont="1" applyFill="1" applyBorder="1" applyAlignment="1">
      <alignment horizontal="left" vertical="center" wrapText="1"/>
    </xf>
    <xf numFmtId="43" fontId="3" fillId="0" borderId="50" xfId="1" applyFont="1" applyBorder="1"/>
    <xf numFmtId="43" fontId="3" fillId="0" borderId="51" xfId="1" applyFont="1" applyBorder="1"/>
    <xf numFmtId="43" fontId="3" fillId="0" borderId="52" xfId="1" applyFont="1" applyBorder="1"/>
    <xf numFmtId="43" fontId="3" fillId="0" borderId="53" xfId="1" applyFont="1" applyBorder="1"/>
    <xf numFmtId="0" fontId="2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3" fontId="7" fillId="0" borderId="0" xfId="1" applyFont="1" applyAlignment="1">
      <alignment horizontal="center"/>
    </xf>
    <xf numFmtId="0" fontId="33" fillId="0" borderId="0" xfId="0" applyFont="1" applyFill="1" applyBorder="1" applyAlignment="1">
      <alignment horizontal="center" vertical="top" wrapText="1"/>
    </xf>
    <xf numFmtId="9" fontId="31" fillId="12" borderId="39" xfId="0" applyNumberFormat="1" applyFont="1" applyFill="1" applyBorder="1" applyAlignment="1">
      <alignment horizontal="center" vertical="center" wrapText="1"/>
    </xf>
    <xf numFmtId="0" fontId="30" fillId="12" borderId="37" xfId="0" applyFont="1" applyFill="1" applyBorder="1" applyAlignment="1">
      <alignment horizontal="center" vertical="center" wrapText="1"/>
    </xf>
    <xf numFmtId="9" fontId="31" fillId="6" borderId="39" xfId="0" applyNumberFormat="1" applyFont="1" applyFill="1" applyBorder="1" applyAlignment="1">
      <alignment horizontal="center" vertical="center" wrapText="1"/>
    </xf>
    <xf numFmtId="164" fontId="31" fillId="6" borderId="37" xfId="0" applyNumberFormat="1" applyFont="1" applyFill="1" applyBorder="1" applyAlignment="1">
      <alignment horizontal="center" vertical="center" wrapText="1"/>
    </xf>
    <xf numFmtId="9" fontId="31" fillId="7" borderId="39" xfId="0" applyNumberFormat="1" applyFont="1" applyFill="1" applyBorder="1" applyAlignment="1">
      <alignment horizontal="center" vertical="center" wrapText="1"/>
    </xf>
    <xf numFmtId="164" fontId="31" fillId="7" borderId="37" xfId="0" applyNumberFormat="1" applyFont="1" applyFill="1" applyBorder="1" applyAlignment="1">
      <alignment horizontal="center" vertical="center" wrapText="1"/>
    </xf>
    <xf numFmtId="9" fontId="31" fillId="10" borderId="39" xfId="0" applyNumberFormat="1" applyFont="1" applyFill="1" applyBorder="1" applyAlignment="1">
      <alignment horizontal="center" vertical="center" wrapText="1"/>
    </xf>
    <xf numFmtId="164" fontId="31" fillId="10" borderId="37" xfId="0" applyNumberFormat="1" applyFont="1" applyFill="1" applyBorder="1" applyAlignment="1">
      <alignment horizontal="center" vertical="center" wrapText="1"/>
    </xf>
    <xf numFmtId="9" fontId="31" fillId="8" borderId="39" xfId="0" applyNumberFormat="1" applyFont="1" applyFill="1" applyBorder="1" applyAlignment="1">
      <alignment horizontal="center" vertical="center" wrapText="1"/>
    </xf>
    <xf numFmtId="164" fontId="31" fillId="8" borderId="38" xfId="0" applyNumberFormat="1" applyFont="1" applyFill="1" applyBorder="1" applyAlignment="1">
      <alignment horizontal="center" vertical="center" wrapText="1"/>
    </xf>
    <xf numFmtId="9" fontId="31" fillId="14" borderId="35" xfId="0" applyNumberFormat="1" applyFont="1" applyFill="1" applyBorder="1" applyAlignment="1">
      <alignment horizontal="center" vertical="center" wrapText="1"/>
    </xf>
    <xf numFmtId="9" fontId="31" fillId="14" borderId="12" xfId="0" applyNumberFormat="1" applyFont="1" applyFill="1" applyBorder="1" applyAlignment="1">
      <alignment horizontal="center" vertical="center" wrapText="1"/>
    </xf>
    <xf numFmtId="0" fontId="30" fillId="14" borderId="45" xfId="0" applyFont="1" applyFill="1" applyBorder="1" applyAlignment="1">
      <alignment horizontal="center" vertical="center" wrapText="1"/>
    </xf>
    <xf numFmtId="9" fontId="31" fillId="11" borderId="35" xfId="0" applyNumberFormat="1" applyFont="1" applyFill="1" applyBorder="1" applyAlignment="1">
      <alignment horizontal="center" vertical="center" wrapText="1"/>
    </xf>
    <xf numFmtId="9" fontId="31" fillId="11" borderId="12" xfId="0" applyNumberFormat="1" applyFont="1" applyFill="1" applyBorder="1" applyAlignment="1">
      <alignment horizontal="center" vertical="center" wrapText="1"/>
    </xf>
    <xf numFmtId="9" fontId="31" fillId="11" borderId="45" xfId="0" applyNumberFormat="1" applyFont="1" applyFill="1" applyBorder="1" applyAlignment="1">
      <alignment horizontal="center" vertical="center" wrapText="1"/>
    </xf>
    <xf numFmtId="9" fontId="31" fillId="15" borderId="35" xfId="0" applyNumberFormat="1" applyFont="1" applyFill="1" applyBorder="1" applyAlignment="1">
      <alignment horizontal="center" vertical="center" wrapText="1"/>
    </xf>
    <xf numFmtId="9" fontId="31" fillId="15" borderId="12" xfId="0" applyNumberFormat="1" applyFont="1" applyFill="1" applyBorder="1" applyAlignment="1">
      <alignment horizontal="center" vertical="center" wrapText="1"/>
    </xf>
    <xf numFmtId="9" fontId="31" fillId="15" borderId="45" xfId="0" applyNumberFormat="1" applyFont="1" applyFill="1" applyBorder="1" applyAlignment="1">
      <alignment horizontal="center" vertical="center" wrapText="1"/>
    </xf>
    <xf numFmtId="9" fontId="31" fillId="9" borderId="35" xfId="0" applyNumberFormat="1" applyFont="1" applyFill="1" applyBorder="1" applyAlignment="1">
      <alignment horizontal="center" vertical="center" wrapText="1"/>
    </xf>
    <xf numFmtId="9" fontId="31" fillId="9" borderId="12" xfId="0" applyNumberFormat="1" applyFont="1" applyFill="1" applyBorder="1" applyAlignment="1">
      <alignment horizontal="center" vertical="center" wrapText="1"/>
    </xf>
    <xf numFmtId="9" fontId="31" fillId="9" borderId="45" xfId="0" applyNumberFormat="1" applyFont="1" applyFill="1" applyBorder="1" applyAlignment="1">
      <alignment horizontal="center" vertical="center" wrapText="1"/>
    </xf>
    <xf numFmtId="9" fontId="31" fillId="13" borderId="41" xfId="0" applyNumberFormat="1" applyFont="1" applyFill="1" applyBorder="1" applyAlignment="1">
      <alignment horizontal="center" vertical="center" wrapText="1"/>
    </xf>
    <xf numFmtId="9" fontId="31" fillId="13" borderId="43" xfId="0" applyNumberFormat="1" applyFont="1" applyFill="1" applyBorder="1" applyAlignment="1">
      <alignment horizontal="center" vertical="center" wrapText="1"/>
    </xf>
    <xf numFmtId="9" fontId="31" fillId="13" borderId="46" xfId="0" applyNumberFormat="1" applyFont="1" applyFill="1" applyBorder="1" applyAlignment="1">
      <alignment horizontal="center" vertical="center" wrapText="1"/>
    </xf>
    <xf numFmtId="0" fontId="38" fillId="0" borderId="47" xfId="0" applyFont="1" applyFill="1" applyBorder="1" applyAlignment="1">
      <alignment horizontal="center" vertical="center" wrapText="1"/>
    </xf>
    <xf numFmtId="0" fontId="39" fillId="12" borderId="48" xfId="0" applyFont="1" applyFill="1" applyBorder="1" applyAlignment="1">
      <alignment horizontal="center" vertical="center" wrapText="1"/>
    </xf>
    <xf numFmtId="3" fontId="39" fillId="6" borderId="48" xfId="0" applyNumberFormat="1" applyFont="1" applyFill="1" applyBorder="1" applyAlignment="1">
      <alignment horizontal="center" vertical="center" wrapText="1"/>
    </xf>
    <xf numFmtId="3" fontId="39" fillId="7" borderId="48" xfId="0" applyNumberFormat="1" applyFont="1" applyFill="1" applyBorder="1" applyAlignment="1">
      <alignment horizontal="center" vertical="center" wrapText="1"/>
    </xf>
    <xf numFmtId="3" fontId="39" fillId="10" borderId="48" xfId="0" applyNumberFormat="1" applyFont="1" applyFill="1" applyBorder="1" applyAlignment="1">
      <alignment horizontal="center" vertical="center" wrapText="1"/>
    </xf>
    <xf numFmtId="3" fontId="39" fillId="8" borderId="49" xfId="0" applyNumberFormat="1" applyFont="1" applyFill="1" applyBorder="1" applyAlignment="1">
      <alignment horizontal="center" vertical="center" wrapText="1"/>
    </xf>
    <xf numFmtId="3" fontId="39" fillId="14" borderId="48" xfId="0" applyNumberFormat="1" applyFont="1" applyFill="1" applyBorder="1" applyAlignment="1">
      <alignment horizontal="center" vertical="center" wrapText="1"/>
    </xf>
    <xf numFmtId="3" fontId="39" fillId="15" borderId="48" xfId="0" applyNumberFormat="1" applyFont="1" applyFill="1" applyBorder="1" applyAlignment="1">
      <alignment horizontal="center" vertical="center" wrapText="1"/>
    </xf>
    <xf numFmtId="3" fontId="39" fillId="9" borderId="48" xfId="0" applyNumberFormat="1" applyFont="1" applyFill="1" applyBorder="1" applyAlignment="1">
      <alignment horizontal="center" vertical="center" wrapText="1"/>
    </xf>
    <xf numFmtId="3" fontId="39" fillId="11" borderId="48" xfId="0" applyNumberFormat="1" applyFont="1" applyFill="1" applyBorder="1" applyAlignment="1">
      <alignment horizontal="center" vertical="center" wrapText="1"/>
    </xf>
    <xf numFmtId="3" fontId="39" fillId="13" borderId="49" xfId="0" applyNumberFormat="1" applyFont="1" applyFill="1" applyBorder="1" applyAlignment="1">
      <alignment horizontal="center" vertical="center" wrapText="1"/>
    </xf>
    <xf numFmtId="0" fontId="39" fillId="0" borderId="47" xfId="0" applyFont="1" applyFill="1" applyBorder="1" applyAlignment="1">
      <alignment horizontal="center" vertical="center" wrapText="1"/>
    </xf>
    <xf numFmtId="43" fontId="2" fillId="6" borderId="13" xfId="1" applyFont="1" applyFill="1" applyBorder="1" applyAlignment="1">
      <alignment horizontal="left"/>
    </xf>
    <xf numFmtId="43" fontId="2" fillId="6" borderId="14" xfId="1" applyFont="1" applyFill="1" applyBorder="1" applyAlignment="1">
      <alignment horizontal="center"/>
    </xf>
    <xf numFmtId="43" fontId="2" fillId="15" borderId="13" xfId="1" applyFont="1" applyFill="1" applyBorder="1" applyAlignment="1">
      <alignment horizontal="left"/>
    </xf>
    <xf numFmtId="43" fontId="2" fillId="15" borderId="14" xfId="1" applyFont="1" applyFill="1" applyBorder="1" applyAlignment="1">
      <alignment horizontal="left"/>
    </xf>
    <xf numFmtId="43" fontId="40" fillId="0" borderId="54" xfId="1" applyNumberFormat="1" applyFont="1" applyFill="1" applyBorder="1"/>
    <xf numFmtId="43" fontId="40" fillId="0" borderId="55" xfId="1" applyFont="1" applyBorder="1"/>
    <xf numFmtId="43" fontId="42" fillId="0" borderId="0" xfId="1" applyFont="1" applyAlignment="1">
      <alignment horizontal="center"/>
    </xf>
    <xf numFmtId="43" fontId="43" fillId="0" borderId="0" xfId="1" applyFont="1"/>
    <xf numFmtId="43" fontId="40" fillId="0" borderId="0" xfId="1" applyFont="1"/>
    <xf numFmtId="44" fontId="40" fillId="0" borderId="0" xfId="1" applyNumberFormat="1" applyFont="1"/>
    <xf numFmtId="43" fontId="43" fillId="0" borderId="0" xfId="1" applyFont="1" applyBorder="1"/>
    <xf numFmtId="43" fontId="44" fillId="6" borderId="14" xfId="1" applyFont="1" applyFill="1" applyBorder="1" applyAlignment="1">
      <alignment horizontal="center"/>
    </xf>
    <xf numFmtId="43" fontId="44" fillId="15" borderId="14" xfId="1" applyFont="1" applyFill="1" applyBorder="1" applyAlignment="1">
      <alignment horizontal="left"/>
    </xf>
    <xf numFmtId="43" fontId="40" fillId="0" borderId="0" xfId="1" applyFont="1" applyBorder="1"/>
    <xf numFmtId="43" fontId="41" fillId="0" borderId="0" xfId="1" applyFont="1" applyBorder="1"/>
    <xf numFmtId="43" fontId="45" fillId="0" borderId="0" xfId="1" applyFont="1"/>
    <xf numFmtId="43" fontId="5" fillId="0" borderId="55" xfId="1" applyFont="1" applyBorder="1"/>
    <xf numFmtId="43" fontId="40" fillId="0" borderId="20" xfId="1" applyFont="1" applyFill="1" applyBorder="1" applyAlignment="1">
      <alignment horizontal="left"/>
    </xf>
    <xf numFmtId="0" fontId="3" fillId="0" borderId="0" xfId="0" applyFont="1" applyAlignment="1">
      <alignment vertical="top"/>
    </xf>
    <xf numFmtId="0" fontId="3" fillId="0" borderId="0" xfId="0" applyFont="1"/>
    <xf numFmtId="0" fontId="46" fillId="0" borderId="0" xfId="0" applyFont="1" applyFill="1" applyAlignment="1" applyProtection="1">
      <alignment horizontal="center"/>
      <protection locked="0"/>
    </xf>
    <xf numFmtId="43" fontId="26" fillId="0" borderId="0" xfId="0" applyNumberFormat="1" applyFont="1" applyFill="1" applyAlignment="1" applyProtection="1">
      <alignment horizontal="right"/>
      <protection locked="0"/>
    </xf>
    <xf numFmtId="0" fontId="16" fillId="0" borderId="0" xfId="0" applyNumberFormat="1" applyFont="1" applyFill="1" applyProtection="1">
      <protection locked="0"/>
    </xf>
    <xf numFmtId="0" fontId="18" fillId="0" borderId="0" xfId="0" applyNumberFormat="1" applyFont="1" applyFill="1" applyProtection="1">
      <protection locked="0"/>
    </xf>
    <xf numFmtId="0" fontId="21" fillId="0" borderId="0" xfId="0" applyNumberFormat="1" applyFont="1" applyFill="1" applyProtection="1">
      <protection locked="0"/>
    </xf>
    <xf numFmtId="43" fontId="4" fillId="0" borderId="56" xfId="1" applyFont="1" applyBorder="1"/>
    <xf numFmtId="43" fontId="5" fillId="0" borderId="56" xfId="1" applyFont="1" applyBorder="1"/>
    <xf numFmtId="44" fontId="44" fillId="6" borderId="15" xfId="3" applyFont="1" applyFill="1" applyBorder="1" applyAlignment="1">
      <alignment horizontal="center"/>
    </xf>
    <xf numFmtId="44" fontId="44" fillId="15" borderId="15" xfId="3" applyFont="1" applyFill="1" applyBorder="1" applyAlignment="1">
      <alignment horizontal="left"/>
    </xf>
    <xf numFmtId="43" fontId="48" fillId="0" borderId="6" xfId="1" applyFont="1" applyBorder="1"/>
    <xf numFmtId="43" fontId="49" fillId="0" borderId="0" xfId="1" applyFont="1"/>
    <xf numFmtId="43" fontId="47" fillId="0" borderId="11" xfId="1" applyFont="1" applyBorder="1"/>
    <xf numFmtId="9" fontId="3" fillId="0" borderId="0" xfId="1" applyNumberFormat="1" applyFont="1"/>
    <xf numFmtId="9" fontId="43" fillId="0" borderId="0" xfId="1" applyNumberFormat="1" applyFont="1"/>
    <xf numFmtId="10" fontId="3" fillId="0" borderId="0" xfId="1" applyNumberFormat="1" applyFont="1"/>
    <xf numFmtId="10" fontId="50" fillId="0" borderId="0" xfId="1" applyNumberFormat="1" applyFont="1"/>
    <xf numFmtId="9" fontId="50" fillId="0" borderId="0" xfId="1" applyNumberFormat="1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10" fillId="0" borderId="0" xfId="0" applyNumberFormat="1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top" wrapText="1"/>
    </xf>
    <xf numFmtId="0" fontId="16" fillId="0" borderId="0" xfId="0" applyFont="1" applyFill="1" applyAlignment="1" applyProtection="1">
      <alignment horizontal="center"/>
      <protection locked="0"/>
    </xf>
    <xf numFmtId="0" fontId="19" fillId="0" borderId="0" xfId="0" applyFont="1" applyFill="1" applyAlignment="1" applyProtection="1">
      <alignment horizontal="center"/>
      <protection locked="0"/>
    </xf>
    <xf numFmtId="0" fontId="21" fillId="0" borderId="0" xfId="0" applyFont="1" applyFill="1" applyAlignment="1" applyProtection="1">
      <alignment horizontal="center"/>
      <protection locked="0"/>
    </xf>
    <xf numFmtId="0" fontId="21" fillId="2" borderId="13" xfId="0" applyFont="1" applyFill="1" applyBorder="1" applyAlignment="1" applyProtection="1">
      <alignment horizontal="center"/>
      <protection locked="0"/>
    </xf>
    <xf numFmtId="0" fontId="21" fillId="2" borderId="14" xfId="0" applyFont="1" applyFill="1" applyBorder="1" applyAlignment="1" applyProtection="1">
      <alignment horizontal="center"/>
      <protection locked="0"/>
    </xf>
    <xf numFmtId="0" fontId="21" fillId="2" borderId="15" xfId="0" applyFont="1" applyFill="1" applyBorder="1" applyAlignment="1" applyProtection="1">
      <alignment horizontal="center"/>
      <protection locked="0"/>
    </xf>
    <xf numFmtId="0" fontId="27" fillId="4" borderId="32" xfId="0" applyFont="1" applyFill="1" applyBorder="1" applyAlignment="1" applyProtection="1">
      <alignment horizontal="center" vertical="center" textRotation="255"/>
      <protection locked="0"/>
    </xf>
    <xf numFmtId="0" fontId="27" fillId="4" borderId="33" xfId="0" applyFont="1" applyFill="1" applyBorder="1" applyAlignment="1" applyProtection="1">
      <alignment horizontal="center" vertical="center" textRotation="255"/>
      <protection locked="0"/>
    </xf>
    <xf numFmtId="0" fontId="27" fillId="4" borderId="34" xfId="0" applyFont="1" applyFill="1" applyBorder="1" applyAlignment="1" applyProtection="1">
      <alignment horizontal="center" vertical="center" textRotation="255"/>
      <protection locked="0"/>
    </xf>
  </cellXfs>
  <cellStyles count="4">
    <cellStyle name="Comma" xfId="1" builtinId="3"/>
    <cellStyle name="Currency" xfId="3" builtinId="4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colors>
    <mruColors>
      <color rgb="FFD3E7C7"/>
      <color rgb="FFCFE4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</xdr:colOff>
      <xdr:row>30</xdr:row>
      <xdr:rowOff>133350</xdr:rowOff>
    </xdr:from>
    <xdr:to>
      <xdr:col>5</xdr:col>
      <xdr:colOff>314325</xdr:colOff>
      <xdr:row>35</xdr:row>
      <xdr:rowOff>38100</xdr:rowOff>
    </xdr:to>
    <xdr:pic>
      <xdr:nvPicPr>
        <xdr:cNvPr id="7" name="Picture 1" descr="cottonwood_logo_bw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7077075"/>
          <a:ext cx="131445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48</xdr:row>
      <xdr:rowOff>105833</xdr:rowOff>
    </xdr:from>
    <xdr:ext cx="2264832" cy="42107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0" y="7868708"/>
          <a:ext cx="2264832" cy="421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*</a:t>
          </a:r>
          <a:r>
            <a:rPr lang="en-US" sz="900"/>
            <a:t>debt snowball = net spendable income     </a:t>
          </a:r>
        </a:p>
        <a:p>
          <a:r>
            <a:rPr lang="en-US" sz="900"/>
            <a:t>   minus subtotal of all expenses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48</xdr:row>
      <xdr:rowOff>105833</xdr:rowOff>
    </xdr:from>
    <xdr:ext cx="2264832" cy="42107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0" y="7630583"/>
          <a:ext cx="2264832" cy="421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*</a:t>
          </a:r>
          <a:r>
            <a:rPr lang="en-US" sz="900"/>
            <a:t>debt snowball = net spendable income     </a:t>
          </a:r>
        </a:p>
        <a:p>
          <a:r>
            <a:rPr lang="en-US" sz="900"/>
            <a:t>   minus subtotal of all expenses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showGridLines="0" tabSelected="1" view="pageLayout" zoomScaleNormal="100" workbookViewId="0">
      <selection activeCell="G12" sqref="G12"/>
    </sheetView>
  </sheetViews>
  <sheetFormatPr defaultRowHeight="15" x14ac:dyDescent="0.25"/>
  <cols>
    <col min="1" max="9" width="10" customWidth="1"/>
  </cols>
  <sheetData>
    <row r="1" spans="1:9" ht="74.25" customHeight="1" x14ac:dyDescent="0.25">
      <c r="A1" s="18"/>
    </row>
    <row r="2" spans="1:9" ht="36" x14ac:dyDescent="0.25">
      <c r="A2" s="201" t="s">
        <v>185</v>
      </c>
      <c r="B2" s="201"/>
      <c r="C2" s="201"/>
      <c r="D2" s="201"/>
      <c r="E2" s="201"/>
      <c r="F2" s="201"/>
      <c r="G2" s="201"/>
      <c r="H2" s="201"/>
      <c r="I2" s="201"/>
    </row>
    <row r="3" spans="1:9" ht="36" x14ac:dyDescent="0.25">
      <c r="A3" s="202" t="s">
        <v>59</v>
      </c>
      <c r="B3" s="202"/>
      <c r="C3" s="202"/>
      <c r="D3" s="202"/>
      <c r="E3" s="202"/>
      <c r="F3" s="202"/>
      <c r="G3" s="202"/>
      <c r="H3" s="202"/>
      <c r="I3" s="202"/>
    </row>
    <row r="4" spans="1:9" ht="18.75" x14ac:dyDescent="0.25">
      <c r="A4" s="19"/>
    </row>
    <row r="5" spans="1:9" ht="18.75" x14ac:dyDescent="0.25">
      <c r="A5" s="203" t="s">
        <v>186</v>
      </c>
      <c r="B5" s="203"/>
      <c r="C5" s="203"/>
      <c r="D5" s="203"/>
      <c r="E5" s="203"/>
      <c r="F5" s="203"/>
      <c r="G5" s="203"/>
      <c r="H5" s="203"/>
      <c r="I5" s="203"/>
    </row>
    <row r="6" spans="1:9" x14ac:dyDescent="0.25">
      <c r="A6" s="20"/>
    </row>
    <row r="7" spans="1:9" x14ac:dyDescent="0.25">
      <c r="A7" s="20"/>
    </row>
    <row r="8" spans="1:9" x14ac:dyDescent="0.25">
      <c r="A8" s="20"/>
    </row>
    <row r="9" spans="1:9" x14ac:dyDescent="0.25">
      <c r="A9" s="20"/>
    </row>
    <row r="10" spans="1:9" x14ac:dyDescent="0.25">
      <c r="A10" s="20"/>
    </row>
    <row r="11" spans="1:9" x14ac:dyDescent="0.25">
      <c r="A11" s="20"/>
    </row>
    <row r="12" spans="1:9" x14ac:dyDescent="0.25">
      <c r="A12" s="20"/>
    </row>
    <row r="13" spans="1:9" ht="21" x14ac:dyDescent="0.25">
      <c r="A13" s="21"/>
    </row>
    <row r="14" spans="1:9" ht="15.75" x14ac:dyDescent="0.25">
      <c r="A14" s="96" t="s">
        <v>147</v>
      </c>
    </row>
    <row r="16" spans="1:9" ht="15.75" x14ac:dyDescent="0.25">
      <c r="A16" s="123" t="s">
        <v>175</v>
      </c>
    </row>
    <row r="17" spans="1:1" ht="21" x14ac:dyDescent="0.25">
      <c r="A17" s="21"/>
    </row>
    <row r="18" spans="1:1" ht="21" x14ac:dyDescent="0.25">
      <c r="A18" s="21"/>
    </row>
    <row r="20" spans="1:1" x14ac:dyDescent="0.25">
      <c r="A20" s="20"/>
    </row>
    <row r="21" spans="1:1" ht="15.75" x14ac:dyDescent="0.25">
      <c r="A21" s="96" t="s">
        <v>148</v>
      </c>
    </row>
    <row r="23" spans="1:1" x14ac:dyDescent="0.25">
      <c r="A23" s="124" t="s">
        <v>176</v>
      </c>
    </row>
    <row r="24" spans="1:1" ht="18.75" x14ac:dyDescent="0.25">
      <c r="A24" s="19"/>
    </row>
  </sheetData>
  <mergeCells count="3">
    <mergeCell ref="A2:I2"/>
    <mergeCell ref="A3:I3"/>
    <mergeCell ref="A5:I5"/>
  </mergeCells>
  <pageMargins left="0.7" right="0.7" top="0.5" bottom="0.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8"/>
  <sheetViews>
    <sheetView showGridLines="0" view="pageLayout" topLeftCell="A13" zoomScaleNormal="100" workbookViewId="0">
      <selection sqref="A1:H1"/>
    </sheetView>
  </sheetViews>
  <sheetFormatPr defaultColWidth="9.140625" defaultRowHeight="12.75" x14ac:dyDescent="0.2"/>
  <cols>
    <col min="1" max="1" width="9" style="97" customWidth="1"/>
    <col min="2" max="2" width="26.85546875" style="97" bestFit="1" customWidth="1"/>
    <col min="3" max="3" width="8.5703125" style="97" bestFit="1" customWidth="1"/>
    <col min="4" max="7" width="9.140625" style="97"/>
    <col min="8" max="8" width="10.85546875" style="97" customWidth="1"/>
    <col min="9" max="16384" width="9.140625" style="97"/>
  </cols>
  <sheetData>
    <row r="1" spans="1:8" ht="40.5" customHeight="1" x14ac:dyDescent="0.2">
      <c r="A1" s="205" t="s">
        <v>150</v>
      </c>
      <c r="B1" s="205"/>
      <c r="C1" s="205"/>
      <c r="D1" s="205"/>
      <c r="E1" s="205"/>
      <c r="F1" s="205"/>
      <c r="G1" s="205"/>
      <c r="H1" s="205"/>
    </row>
    <row r="2" spans="1:8" ht="21" customHeight="1" x14ac:dyDescent="0.2">
      <c r="A2" s="126"/>
      <c r="B2" s="126"/>
      <c r="C2" s="126"/>
      <c r="D2" s="126"/>
      <c r="E2" s="126"/>
      <c r="F2" s="126"/>
      <c r="G2" s="126"/>
      <c r="H2" s="126"/>
    </row>
    <row r="3" spans="1:8" ht="21" customHeight="1" thickBot="1" x14ac:dyDescent="0.25">
      <c r="B3" s="98"/>
      <c r="C3" s="98"/>
      <c r="D3" s="98"/>
      <c r="E3" s="98"/>
      <c r="F3" s="98"/>
      <c r="G3" s="98"/>
    </row>
    <row r="4" spans="1:8" ht="28.5" customHeight="1" thickBot="1" x14ac:dyDescent="0.25">
      <c r="B4" s="163" t="s">
        <v>178</v>
      </c>
      <c r="C4" s="153" t="s">
        <v>149</v>
      </c>
      <c r="D4" s="154">
        <v>55000</v>
      </c>
      <c r="E4" s="155">
        <v>65000</v>
      </c>
      <c r="F4" s="156">
        <v>85000</v>
      </c>
      <c r="G4" s="157">
        <v>115000</v>
      </c>
    </row>
    <row r="5" spans="1:8" ht="21.75" customHeight="1" x14ac:dyDescent="0.2">
      <c r="B5" s="114" t="s">
        <v>162</v>
      </c>
      <c r="C5" s="127">
        <v>0.1</v>
      </c>
      <c r="D5" s="129">
        <v>0.1</v>
      </c>
      <c r="E5" s="131">
        <v>0.1</v>
      </c>
      <c r="F5" s="133">
        <v>0.1</v>
      </c>
      <c r="G5" s="135">
        <v>0.1</v>
      </c>
    </row>
    <row r="6" spans="1:8" ht="21.75" customHeight="1" x14ac:dyDescent="0.2">
      <c r="B6" s="115" t="s">
        <v>163</v>
      </c>
      <c r="C6" s="128" t="s">
        <v>151</v>
      </c>
      <c r="D6" s="130">
        <v>0.17199999999999999</v>
      </c>
      <c r="E6" s="132">
        <v>0.188</v>
      </c>
      <c r="F6" s="134">
        <v>0.23499999999999999</v>
      </c>
      <c r="G6" s="136">
        <v>0.26300000000000001</v>
      </c>
    </row>
    <row r="7" spans="1:8" s="104" customFormat="1" ht="10.5" customHeight="1" x14ac:dyDescent="0.2">
      <c r="B7" s="105"/>
      <c r="C7" s="106"/>
      <c r="D7" s="107"/>
      <c r="E7" s="107"/>
      <c r="F7" s="107"/>
      <c r="G7" s="107"/>
    </row>
    <row r="8" spans="1:8" ht="21.75" customHeight="1" x14ac:dyDescent="0.2">
      <c r="B8" s="204" t="s">
        <v>60</v>
      </c>
      <c r="C8" s="204"/>
      <c r="D8" s="204"/>
      <c r="E8" s="204"/>
      <c r="F8" s="204"/>
      <c r="G8" s="204"/>
    </row>
    <row r="9" spans="1:8" ht="10.5" customHeight="1" thickBot="1" x14ac:dyDescent="0.25">
      <c r="B9" s="108"/>
      <c r="C9" s="108"/>
      <c r="D9" s="108"/>
      <c r="E9" s="108"/>
      <c r="F9" s="108"/>
      <c r="G9" s="108"/>
    </row>
    <row r="10" spans="1:8" ht="28.5" customHeight="1" thickBot="1" x14ac:dyDescent="0.25">
      <c r="B10" s="152" t="s">
        <v>177</v>
      </c>
      <c r="C10" s="158">
        <v>33840</v>
      </c>
      <c r="D10" s="159">
        <v>40040</v>
      </c>
      <c r="E10" s="160">
        <v>46280</v>
      </c>
      <c r="F10" s="161">
        <v>56525</v>
      </c>
      <c r="G10" s="162">
        <v>73255</v>
      </c>
    </row>
    <row r="11" spans="1:8" ht="21.75" customHeight="1" x14ac:dyDescent="0.2">
      <c r="B11" s="116" t="s">
        <v>164</v>
      </c>
      <c r="C11" s="137">
        <v>0.55000000000000004</v>
      </c>
      <c r="D11" s="143">
        <v>0.5</v>
      </c>
      <c r="E11" s="146">
        <v>0.46</v>
      </c>
      <c r="F11" s="140">
        <v>0.45</v>
      </c>
      <c r="G11" s="149">
        <v>0.4</v>
      </c>
    </row>
    <row r="12" spans="1:8" ht="21.75" customHeight="1" x14ac:dyDescent="0.2">
      <c r="B12" s="117" t="s">
        <v>165</v>
      </c>
      <c r="C12" s="138">
        <v>0.11</v>
      </c>
      <c r="D12" s="144">
        <v>0.11</v>
      </c>
      <c r="E12" s="147">
        <v>0.11</v>
      </c>
      <c r="F12" s="141">
        <v>0.11</v>
      </c>
      <c r="G12" s="150">
        <v>0.11</v>
      </c>
    </row>
    <row r="13" spans="1:8" ht="21.75" customHeight="1" x14ac:dyDescent="0.2">
      <c r="B13" s="117" t="s">
        <v>166</v>
      </c>
      <c r="C13" s="138">
        <v>0.11</v>
      </c>
      <c r="D13" s="144">
        <v>0.12</v>
      </c>
      <c r="E13" s="147">
        <v>0.12</v>
      </c>
      <c r="F13" s="141">
        <v>0.12</v>
      </c>
      <c r="G13" s="150">
        <v>0.13</v>
      </c>
    </row>
    <row r="14" spans="1:8" ht="21.75" customHeight="1" x14ac:dyDescent="0.2">
      <c r="B14" s="117" t="s">
        <v>167</v>
      </c>
      <c r="C14" s="138">
        <v>0.04</v>
      </c>
      <c r="D14" s="144">
        <v>0.04</v>
      </c>
      <c r="E14" s="147">
        <v>0.04</v>
      </c>
      <c r="F14" s="141">
        <v>0.04</v>
      </c>
      <c r="G14" s="150">
        <v>0.04</v>
      </c>
    </row>
    <row r="15" spans="1:8" ht="21.75" customHeight="1" x14ac:dyDescent="0.2">
      <c r="B15" s="117" t="s">
        <v>168</v>
      </c>
      <c r="C15" s="138">
        <v>0.04</v>
      </c>
      <c r="D15" s="144">
        <v>0.04</v>
      </c>
      <c r="E15" s="147">
        <v>0.04</v>
      </c>
      <c r="F15" s="141">
        <v>0.04</v>
      </c>
      <c r="G15" s="150">
        <v>0.04</v>
      </c>
    </row>
    <row r="16" spans="1:8" ht="21.75" customHeight="1" x14ac:dyDescent="0.2">
      <c r="B16" s="117" t="s">
        <v>169</v>
      </c>
      <c r="C16" s="138">
        <v>0.03</v>
      </c>
      <c r="D16" s="144">
        <v>0.04</v>
      </c>
      <c r="E16" s="147">
        <v>0.05</v>
      </c>
      <c r="F16" s="141">
        <v>0.05</v>
      </c>
      <c r="G16" s="150">
        <v>0.05</v>
      </c>
    </row>
    <row r="17" spans="1:8" ht="21.75" customHeight="1" x14ac:dyDescent="0.2">
      <c r="B17" s="117" t="s">
        <v>170</v>
      </c>
      <c r="C17" s="138">
        <v>0.02</v>
      </c>
      <c r="D17" s="144">
        <v>0.03</v>
      </c>
      <c r="E17" s="147">
        <v>0.04</v>
      </c>
      <c r="F17" s="141">
        <v>0.04</v>
      </c>
      <c r="G17" s="150">
        <v>0.05</v>
      </c>
    </row>
    <row r="18" spans="1:8" ht="21.75" customHeight="1" x14ac:dyDescent="0.2">
      <c r="B18" s="117" t="s">
        <v>171</v>
      </c>
      <c r="C18" s="138">
        <v>0.02</v>
      </c>
      <c r="D18" s="144">
        <v>0.02</v>
      </c>
      <c r="E18" s="147">
        <v>0.03</v>
      </c>
      <c r="F18" s="141">
        <v>0.03</v>
      </c>
      <c r="G18" s="150">
        <v>0.05</v>
      </c>
    </row>
    <row r="19" spans="1:8" ht="21.75" customHeight="1" x14ac:dyDescent="0.2">
      <c r="B19" s="117" t="s">
        <v>172</v>
      </c>
      <c r="C19" s="138">
        <v>0.05</v>
      </c>
      <c r="D19" s="144">
        <v>0.05</v>
      </c>
      <c r="E19" s="147">
        <v>0.05</v>
      </c>
      <c r="F19" s="141">
        <v>0.04</v>
      </c>
      <c r="G19" s="150">
        <v>0.04</v>
      </c>
    </row>
    <row r="20" spans="1:8" ht="21.75" customHeight="1" x14ac:dyDescent="0.2">
      <c r="B20" s="117" t="s">
        <v>173</v>
      </c>
      <c r="C20" s="138">
        <v>0.03</v>
      </c>
      <c r="D20" s="144">
        <v>0.04</v>
      </c>
      <c r="E20" s="147">
        <v>0.04</v>
      </c>
      <c r="F20" s="141">
        <v>0.04</v>
      </c>
      <c r="G20" s="150">
        <v>0.05</v>
      </c>
    </row>
    <row r="21" spans="1:8" ht="21.75" customHeight="1" x14ac:dyDescent="0.2">
      <c r="B21" s="118" t="s">
        <v>174</v>
      </c>
      <c r="C21" s="139" t="s">
        <v>152</v>
      </c>
      <c r="D21" s="145">
        <v>0.01</v>
      </c>
      <c r="E21" s="148">
        <v>0.02</v>
      </c>
      <c r="F21" s="142">
        <v>0.04</v>
      </c>
      <c r="G21" s="151">
        <v>0.04</v>
      </c>
    </row>
    <row r="22" spans="1:8" ht="10.5" customHeight="1" x14ac:dyDescent="0.2">
      <c r="B22" s="105"/>
      <c r="C22" s="106"/>
      <c r="D22" s="110"/>
      <c r="E22" s="110"/>
      <c r="F22" s="110"/>
      <c r="G22" s="110"/>
    </row>
    <row r="23" spans="1:8" ht="21.75" customHeight="1" x14ac:dyDescent="0.2">
      <c r="B23" s="204" t="s">
        <v>61</v>
      </c>
      <c r="C23" s="204"/>
      <c r="D23" s="204"/>
      <c r="E23" s="204"/>
      <c r="F23" s="204"/>
      <c r="G23" s="204"/>
    </row>
    <row r="24" spans="1:8" ht="10.5" customHeight="1" x14ac:dyDescent="0.2">
      <c r="B24" s="108"/>
      <c r="C24" s="108"/>
      <c r="D24" s="108"/>
      <c r="E24" s="108"/>
      <c r="F24" s="108"/>
      <c r="G24" s="108"/>
    </row>
    <row r="25" spans="1:8" ht="21.75" customHeight="1" x14ac:dyDescent="0.2">
      <c r="B25" s="109" t="s">
        <v>153</v>
      </c>
      <c r="C25" s="138">
        <v>0.05</v>
      </c>
      <c r="D25" s="144">
        <v>0.05</v>
      </c>
      <c r="E25" s="147">
        <v>0.05</v>
      </c>
      <c r="F25" s="141">
        <v>0.05</v>
      </c>
      <c r="G25" s="150">
        <v>0.05</v>
      </c>
    </row>
    <row r="26" spans="1:8" ht="16.5" customHeight="1" x14ac:dyDescent="0.2">
      <c r="B26" s="100"/>
      <c r="C26" s="101"/>
      <c r="D26" s="101"/>
      <c r="E26" s="101"/>
      <c r="F26" s="101"/>
      <c r="G26" s="102"/>
    </row>
    <row r="27" spans="1:8" ht="16.5" customHeight="1" x14ac:dyDescent="0.2">
      <c r="B27" s="100"/>
      <c r="C27" s="101"/>
      <c r="D27" s="101"/>
      <c r="E27" s="101"/>
      <c r="F27" s="101"/>
      <c r="G27" s="102"/>
    </row>
    <row r="28" spans="1:8" x14ac:dyDescent="0.2">
      <c r="A28" s="22" t="s">
        <v>62</v>
      </c>
      <c r="C28" s="99"/>
      <c r="D28" s="99"/>
      <c r="E28" s="99"/>
      <c r="F28" s="99"/>
      <c r="G28" s="99"/>
    </row>
    <row r="29" spans="1:8" x14ac:dyDescent="0.2">
      <c r="B29" s="22"/>
      <c r="C29" s="99"/>
      <c r="D29" s="99"/>
      <c r="E29" s="99"/>
      <c r="F29" s="99"/>
      <c r="G29" s="99"/>
    </row>
    <row r="30" spans="1:8" ht="15.75" customHeight="1" x14ac:dyDescent="0.2">
      <c r="A30" s="113" t="s">
        <v>156</v>
      </c>
      <c r="B30" s="112"/>
      <c r="C30" s="112"/>
      <c r="D30" s="112"/>
      <c r="E30" s="112"/>
      <c r="F30" s="112"/>
      <c r="G30" s="112"/>
      <c r="H30" s="112"/>
    </row>
    <row r="31" spans="1:8" ht="15.75" customHeight="1" x14ac:dyDescent="0.2">
      <c r="A31" s="182" t="s">
        <v>157</v>
      </c>
      <c r="B31" s="111"/>
      <c r="C31" s="99"/>
      <c r="D31" s="99"/>
      <c r="E31" s="99"/>
      <c r="F31" s="99"/>
      <c r="G31" s="99"/>
    </row>
    <row r="32" spans="1:8" ht="15.75" customHeight="1" x14ac:dyDescent="0.2">
      <c r="A32" s="103" t="s">
        <v>154</v>
      </c>
      <c r="C32" s="99"/>
      <c r="D32" s="99"/>
      <c r="E32" s="99"/>
      <c r="F32" s="99"/>
      <c r="G32" s="99"/>
    </row>
    <row r="33" spans="1:7" ht="15.75" customHeight="1" x14ac:dyDescent="0.2">
      <c r="A33" s="113" t="s">
        <v>158</v>
      </c>
      <c r="C33" s="103"/>
      <c r="D33" s="103"/>
      <c r="E33" s="103"/>
      <c r="F33" s="103"/>
      <c r="G33" s="103"/>
    </row>
    <row r="34" spans="1:7" ht="15.75" customHeight="1" x14ac:dyDescent="0.2">
      <c r="A34" s="112" t="s">
        <v>159</v>
      </c>
      <c r="C34" s="103"/>
      <c r="D34" s="103"/>
      <c r="E34" s="103"/>
      <c r="F34" s="103"/>
      <c r="G34" s="103"/>
    </row>
    <row r="35" spans="1:7" ht="15.75" customHeight="1" x14ac:dyDescent="0.2">
      <c r="A35" s="113" t="s">
        <v>160</v>
      </c>
      <c r="C35" s="99"/>
      <c r="D35" s="99"/>
      <c r="E35" s="99"/>
      <c r="F35" s="99"/>
      <c r="G35" s="99"/>
    </row>
    <row r="36" spans="1:7" x14ac:dyDescent="0.2">
      <c r="A36" s="182" t="s">
        <v>161</v>
      </c>
      <c r="B36" s="22"/>
      <c r="C36" s="99"/>
      <c r="D36" s="99"/>
      <c r="E36" s="99"/>
      <c r="F36" s="99"/>
      <c r="G36" s="99"/>
    </row>
    <row r="37" spans="1:7" x14ac:dyDescent="0.2">
      <c r="A37" s="183"/>
      <c r="C37" s="99"/>
      <c r="D37" s="99"/>
      <c r="E37" s="99"/>
      <c r="F37" s="99"/>
      <c r="G37" s="99"/>
    </row>
    <row r="38" spans="1:7" x14ac:dyDescent="0.2">
      <c r="A38" s="22" t="s">
        <v>155</v>
      </c>
    </row>
  </sheetData>
  <mergeCells count="3">
    <mergeCell ref="B8:G8"/>
    <mergeCell ref="B23:G23"/>
    <mergeCell ref="A1:H1"/>
  </mergeCells>
  <pageMargins left="0.6" right="0.6" top="0.75" bottom="0.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58"/>
  <sheetViews>
    <sheetView showWhiteSpace="0" view="pageLayout" topLeftCell="A19" zoomScaleNormal="100" workbookViewId="0">
      <selection activeCell="I41" sqref="I41"/>
    </sheetView>
  </sheetViews>
  <sheetFormatPr defaultColWidth="9.140625" defaultRowHeight="12" x14ac:dyDescent="0.2"/>
  <cols>
    <col min="1" max="1" width="9.140625" style="1" customWidth="1"/>
    <col min="2" max="2" width="9.140625" style="1"/>
    <col min="3" max="3" width="9.5703125" style="1" bestFit="1" customWidth="1"/>
    <col min="4" max="4" width="14.140625" style="171" customWidth="1"/>
    <col min="5" max="5" width="6.42578125" style="1" customWidth="1"/>
    <col min="6" max="7" width="9.140625" style="1"/>
    <col min="8" max="8" width="9.5703125" style="1" bestFit="1" customWidth="1"/>
    <col min="9" max="9" width="14.140625" style="171" customWidth="1"/>
    <col min="10" max="12" width="9.140625" style="1"/>
    <col min="13" max="13" width="11.5703125" style="1" bestFit="1" customWidth="1"/>
    <col min="14" max="16384" width="9.140625" style="1"/>
  </cols>
  <sheetData>
    <row r="1" spans="1:13" ht="13.5" customHeight="1" x14ac:dyDescent="0.35">
      <c r="A1" s="125"/>
      <c r="B1" s="125"/>
      <c r="C1" s="125"/>
      <c r="D1" s="170"/>
      <c r="E1" s="125"/>
      <c r="F1" s="125"/>
      <c r="G1" s="125"/>
      <c r="H1" s="125"/>
      <c r="I1" s="170"/>
    </row>
    <row r="2" spans="1:13" ht="12.75" thickBot="1" x14ac:dyDescent="0.25"/>
    <row r="3" spans="1:13" ht="13.5" thickBot="1" x14ac:dyDescent="0.25">
      <c r="A3" s="178" t="s">
        <v>14</v>
      </c>
      <c r="B3" s="15"/>
      <c r="C3" s="15"/>
      <c r="D3" s="168">
        <f>C4</f>
        <v>8000</v>
      </c>
      <c r="E3" s="16"/>
      <c r="F3" s="177" t="s">
        <v>15</v>
      </c>
      <c r="G3" s="15"/>
      <c r="H3" s="15"/>
      <c r="I3" s="168">
        <f>H4+H5+H6</f>
        <v>2600</v>
      </c>
    </row>
    <row r="4" spans="1:13" x14ac:dyDescent="0.2">
      <c r="A4" s="2" t="s">
        <v>2</v>
      </c>
      <c r="B4" s="3"/>
      <c r="C4" s="120">
        <v>8000</v>
      </c>
      <c r="F4" s="121" t="s">
        <v>0</v>
      </c>
      <c r="G4" s="120"/>
      <c r="H4" s="120">
        <v>800</v>
      </c>
    </row>
    <row r="5" spans="1:13" x14ac:dyDescent="0.2">
      <c r="A5" s="121" t="s">
        <v>3</v>
      </c>
      <c r="B5" s="120"/>
      <c r="C5" s="120"/>
      <c r="F5" s="6" t="s">
        <v>1</v>
      </c>
      <c r="G5" s="7"/>
      <c r="H5" s="120">
        <v>100</v>
      </c>
    </row>
    <row r="6" spans="1:13" x14ac:dyDescent="0.2">
      <c r="A6" s="4" t="s">
        <v>4</v>
      </c>
      <c r="B6" s="5"/>
      <c r="C6" s="120"/>
      <c r="F6" s="195" t="s">
        <v>13</v>
      </c>
      <c r="G6" s="14"/>
      <c r="H6" s="119">
        <v>1700</v>
      </c>
    </row>
    <row r="7" spans="1:13" x14ac:dyDescent="0.2">
      <c r="A7" s="121"/>
      <c r="B7" s="120"/>
      <c r="C7" s="120"/>
      <c r="H7" s="196"/>
    </row>
    <row r="8" spans="1:13" x14ac:dyDescent="0.2">
      <c r="A8" s="6"/>
      <c r="B8" s="7"/>
      <c r="C8" s="120"/>
    </row>
    <row r="9" spans="1:13" ht="12.75" thickBot="1" x14ac:dyDescent="0.25"/>
    <row r="10" spans="1:13" ht="15.75" thickBot="1" x14ac:dyDescent="0.3">
      <c r="A10" s="164" t="s">
        <v>57</v>
      </c>
      <c r="B10" s="165"/>
      <c r="C10" s="165"/>
      <c r="D10" s="175"/>
      <c r="E10" s="165"/>
      <c r="F10" s="165"/>
      <c r="G10" s="165"/>
      <c r="H10" s="165"/>
      <c r="I10" s="191">
        <f>D3-I3</f>
        <v>5400</v>
      </c>
      <c r="J10" s="8"/>
      <c r="K10" s="8"/>
      <c r="L10" s="8"/>
    </row>
    <row r="13" spans="1:13" ht="12.75" thickBot="1" x14ac:dyDescent="0.25"/>
    <row r="14" spans="1:13" ht="13.5" thickBot="1" x14ac:dyDescent="0.25">
      <c r="A14" s="179" t="s">
        <v>16</v>
      </c>
      <c r="B14" s="17"/>
      <c r="C14" s="17"/>
      <c r="D14" s="169">
        <f>SUM(C15:C26)</f>
        <v>2410</v>
      </c>
      <c r="E14" s="200"/>
      <c r="F14" s="179" t="s">
        <v>50</v>
      </c>
      <c r="G14" s="179"/>
      <c r="H14" s="17"/>
      <c r="I14" s="169">
        <f>SUM(H15:H20)</f>
        <v>300</v>
      </c>
    </row>
    <row r="15" spans="1:13" x14ac:dyDescent="0.2">
      <c r="A15" s="121" t="s">
        <v>27</v>
      </c>
      <c r="B15" s="120"/>
      <c r="C15" s="120">
        <v>1500</v>
      </c>
      <c r="D15" s="197"/>
      <c r="F15" s="2" t="s">
        <v>51</v>
      </c>
      <c r="G15" s="11"/>
      <c r="H15" s="9">
        <v>150</v>
      </c>
      <c r="J15" s="8"/>
      <c r="K15" s="8"/>
      <c r="L15" s="8"/>
      <c r="M15" s="8"/>
    </row>
    <row r="16" spans="1:13" x14ac:dyDescent="0.2">
      <c r="A16" s="121" t="s">
        <v>5</v>
      </c>
      <c r="B16" s="120"/>
      <c r="C16" s="120">
        <v>75</v>
      </c>
      <c r="F16" s="121" t="s">
        <v>52</v>
      </c>
      <c r="G16" s="122"/>
      <c r="H16" s="119"/>
    </row>
    <row r="17" spans="1:9" x14ac:dyDescent="0.2">
      <c r="A17" s="121" t="s">
        <v>6</v>
      </c>
      <c r="B17" s="120"/>
      <c r="C17" s="120">
        <v>350</v>
      </c>
      <c r="F17" s="4" t="s">
        <v>53</v>
      </c>
      <c r="G17" s="12"/>
      <c r="H17" s="10">
        <v>100</v>
      </c>
    </row>
    <row r="18" spans="1:9" x14ac:dyDescent="0.2">
      <c r="A18" s="121" t="s">
        <v>7</v>
      </c>
      <c r="B18" s="120"/>
      <c r="C18" s="120">
        <v>150</v>
      </c>
      <c r="F18" s="121" t="s">
        <v>54</v>
      </c>
      <c r="G18" s="122"/>
      <c r="H18" s="119">
        <v>50</v>
      </c>
    </row>
    <row r="19" spans="1:9" x14ac:dyDescent="0.2">
      <c r="A19" s="121" t="s">
        <v>8</v>
      </c>
      <c r="B19" s="120"/>
      <c r="C19" s="120">
        <v>50</v>
      </c>
      <c r="F19" s="4"/>
      <c r="G19" s="12"/>
      <c r="H19" s="10"/>
    </row>
    <row r="20" spans="1:9" x14ac:dyDescent="0.2">
      <c r="A20" s="121" t="s">
        <v>9</v>
      </c>
      <c r="B20" s="120"/>
      <c r="C20" s="120">
        <v>30</v>
      </c>
      <c r="F20" s="121"/>
      <c r="G20" s="122"/>
      <c r="H20" s="119"/>
    </row>
    <row r="21" spans="1:9" ht="12.75" thickBot="1" x14ac:dyDescent="0.25">
      <c r="A21" s="6" t="s">
        <v>10</v>
      </c>
      <c r="B21" s="7"/>
      <c r="C21" s="120">
        <v>30</v>
      </c>
    </row>
    <row r="22" spans="1:9" ht="13.5" thickBot="1" x14ac:dyDescent="0.25">
      <c r="A22" s="121" t="s">
        <v>55</v>
      </c>
      <c r="B22" s="120"/>
      <c r="C22" s="120">
        <v>125</v>
      </c>
      <c r="F22" s="179" t="s">
        <v>48</v>
      </c>
      <c r="G22" s="17"/>
      <c r="H22" s="17"/>
      <c r="I22" s="169">
        <v>100</v>
      </c>
    </row>
    <row r="23" spans="1:9" ht="13.5" thickBot="1" x14ac:dyDescent="0.25">
      <c r="A23" s="121" t="s">
        <v>11</v>
      </c>
      <c r="B23" s="120"/>
      <c r="C23" s="120">
        <v>100</v>
      </c>
      <c r="F23" s="17"/>
      <c r="G23" s="17"/>
      <c r="H23" s="17"/>
      <c r="I23" s="172"/>
    </row>
    <row r="24" spans="1:9" ht="13.5" thickBot="1" x14ac:dyDescent="0.25">
      <c r="A24" s="121" t="s">
        <v>12</v>
      </c>
      <c r="B24" s="120"/>
      <c r="C24" s="120"/>
      <c r="F24" s="179" t="s">
        <v>33</v>
      </c>
      <c r="G24" s="17"/>
      <c r="H24" s="17"/>
      <c r="I24" s="180">
        <v>0</v>
      </c>
    </row>
    <row r="25" spans="1:9" ht="13.5" thickBot="1" x14ac:dyDescent="0.25">
      <c r="A25" s="6"/>
      <c r="B25" s="7"/>
      <c r="C25" s="120"/>
      <c r="F25" s="17"/>
      <c r="G25" s="17"/>
      <c r="H25" s="17"/>
      <c r="I25" s="173"/>
    </row>
    <row r="26" spans="1:9" ht="13.5" thickBot="1" x14ac:dyDescent="0.25">
      <c r="A26" s="6"/>
      <c r="B26" s="7"/>
      <c r="C26" s="120"/>
      <c r="F26" s="179" t="s">
        <v>29</v>
      </c>
      <c r="G26" s="17"/>
      <c r="H26" s="17"/>
      <c r="I26" s="169">
        <f>SUM(H27:H30)</f>
        <v>70</v>
      </c>
    </row>
    <row r="27" spans="1:9" ht="12.75" thickBot="1" x14ac:dyDescent="0.25">
      <c r="D27" s="174"/>
      <c r="F27" s="2" t="s">
        <v>30</v>
      </c>
      <c r="G27" s="3"/>
      <c r="H27" s="120">
        <v>0</v>
      </c>
    </row>
    <row r="28" spans="1:9" ht="13.5" thickBot="1" x14ac:dyDescent="0.25">
      <c r="A28" s="179" t="s">
        <v>17</v>
      </c>
      <c r="B28" s="17"/>
      <c r="C28" s="17"/>
      <c r="D28" s="169">
        <v>400</v>
      </c>
      <c r="E28" s="198"/>
      <c r="F28" s="121" t="s">
        <v>31</v>
      </c>
      <c r="G28" s="120"/>
      <c r="H28" s="120"/>
    </row>
    <row r="29" spans="1:9" ht="12.75" thickBot="1" x14ac:dyDescent="0.25">
      <c r="F29" s="4" t="s">
        <v>32</v>
      </c>
      <c r="G29" s="5"/>
      <c r="H29" s="120">
        <v>70</v>
      </c>
    </row>
    <row r="30" spans="1:9" ht="13.5" thickBot="1" x14ac:dyDescent="0.25">
      <c r="A30" s="179" t="s">
        <v>56</v>
      </c>
      <c r="B30" s="17"/>
      <c r="C30" s="17"/>
      <c r="D30" s="169">
        <f>SUM(C31:C35)</f>
        <v>739</v>
      </c>
      <c r="E30" s="199"/>
      <c r="F30" s="121"/>
      <c r="G30" s="120"/>
      <c r="H30" s="7"/>
    </row>
    <row r="31" spans="1:9" ht="12.75" thickBot="1" x14ac:dyDescent="0.25">
      <c r="A31" s="2" t="s">
        <v>18</v>
      </c>
      <c r="B31" s="3"/>
      <c r="C31" s="9">
        <v>289</v>
      </c>
    </row>
    <row r="32" spans="1:9" ht="13.5" thickBot="1" x14ac:dyDescent="0.25">
      <c r="A32" s="121" t="s">
        <v>8</v>
      </c>
      <c r="B32" s="120"/>
      <c r="C32" s="119">
        <v>200</v>
      </c>
      <c r="F32" s="179" t="s">
        <v>39</v>
      </c>
      <c r="G32" s="17"/>
      <c r="H32" s="17"/>
      <c r="I32" s="169">
        <f>SUM(H33:H42)</f>
        <v>350</v>
      </c>
    </row>
    <row r="33" spans="1:10" x14ac:dyDescent="0.2">
      <c r="A33" s="4" t="s">
        <v>5</v>
      </c>
      <c r="B33" s="5"/>
      <c r="C33" s="10">
        <v>125</v>
      </c>
      <c r="F33" s="2" t="s">
        <v>40</v>
      </c>
      <c r="G33" s="11"/>
      <c r="H33" s="9">
        <v>125</v>
      </c>
      <c r="I33" s="199"/>
    </row>
    <row r="34" spans="1:10" x14ac:dyDescent="0.2">
      <c r="A34" s="121" t="s">
        <v>26</v>
      </c>
      <c r="B34" s="120"/>
      <c r="C34" s="119">
        <v>50</v>
      </c>
      <c r="F34" s="121" t="s">
        <v>41</v>
      </c>
      <c r="G34" s="122"/>
      <c r="H34" s="119">
        <v>50</v>
      </c>
    </row>
    <row r="35" spans="1:10" x14ac:dyDescent="0.2">
      <c r="A35" s="6" t="s">
        <v>19</v>
      </c>
      <c r="B35" s="7"/>
      <c r="C35" s="14">
        <v>75</v>
      </c>
      <c r="F35" s="4" t="s">
        <v>42</v>
      </c>
      <c r="G35" s="12"/>
      <c r="H35" s="10"/>
    </row>
    <row r="36" spans="1:10" ht="12.75" thickBot="1" x14ac:dyDescent="0.25">
      <c r="F36" s="121" t="s">
        <v>43</v>
      </c>
      <c r="G36" s="122"/>
      <c r="H36" s="119">
        <v>100</v>
      </c>
    </row>
    <row r="37" spans="1:10" ht="13.5" thickBot="1" x14ac:dyDescent="0.25">
      <c r="A37" s="179" t="s">
        <v>20</v>
      </c>
      <c r="B37" s="17"/>
      <c r="C37" s="17"/>
      <c r="D37" s="169">
        <f>SUM(C38:C41)</f>
        <v>345</v>
      </c>
      <c r="E37" s="199"/>
      <c r="F37" s="4" t="s">
        <v>44</v>
      </c>
      <c r="G37" s="12"/>
      <c r="H37" s="10"/>
    </row>
    <row r="38" spans="1:10" x14ac:dyDescent="0.2">
      <c r="A38" s="2" t="s">
        <v>21</v>
      </c>
      <c r="B38" s="11"/>
      <c r="C38" s="9">
        <v>45</v>
      </c>
      <c r="F38" s="121" t="s">
        <v>45</v>
      </c>
      <c r="G38" s="122"/>
      <c r="H38" s="119"/>
    </row>
    <row r="39" spans="1:10" x14ac:dyDescent="0.2">
      <c r="A39" s="121" t="s">
        <v>22</v>
      </c>
      <c r="B39" s="122"/>
      <c r="C39" s="119">
        <v>250</v>
      </c>
      <c r="F39" s="4" t="s">
        <v>46</v>
      </c>
      <c r="G39" s="12"/>
      <c r="H39" s="10">
        <v>75</v>
      </c>
    </row>
    <row r="40" spans="1:10" x14ac:dyDescent="0.2">
      <c r="A40" s="121" t="s">
        <v>23</v>
      </c>
      <c r="B40" s="122"/>
      <c r="C40" s="119">
        <v>50</v>
      </c>
      <c r="F40" s="121" t="s">
        <v>47</v>
      </c>
      <c r="G40" s="122"/>
      <c r="H40" s="119"/>
    </row>
    <row r="41" spans="1:10" x14ac:dyDescent="0.2">
      <c r="A41" s="6"/>
      <c r="B41" s="13"/>
      <c r="C41" s="14"/>
      <c r="F41" s="6"/>
      <c r="G41" s="7"/>
      <c r="H41" s="119"/>
    </row>
    <row r="42" spans="1:10" ht="12.75" thickBot="1" x14ac:dyDescent="0.25">
      <c r="F42" s="6"/>
      <c r="G42" s="7"/>
      <c r="H42" s="14"/>
    </row>
    <row r="43" spans="1:10" ht="13.5" thickBot="1" x14ac:dyDescent="0.25">
      <c r="A43" s="179" t="s">
        <v>28</v>
      </c>
      <c r="B43" s="17"/>
      <c r="C43" s="17"/>
      <c r="D43" s="169">
        <f>C44+C45+C46+C47</f>
        <v>142</v>
      </c>
      <c r="E43" s="199"/>
    </row>
    <row r="44" spans="1:10" ht="13.5" thickBot="1" x14ac:dyDescent="0.25">
      <c r="A44" s="121" t="s">
        <v>24</v>
      </c>
      <c r="B44" s="120"/>
      <c r="C44" s="120">
        <v>142</v>
      </c>
      <c r="F44" s="179" t="s">
        <v>49</v>
      </c>
      <c r="G44" s="17"/>
      <c r="H44" s="17"/>
      <c r="I44" s="169"/>
    </row>
    <row r="45" spans="1:10" ht="12.75" thickBot="1" x14ac:dyDescent="0.25">
      <c r="A45" s="6" t="s">
        <v>25</v>
      </c>
      <c r="B45" s="7"/>
      <c r="C45" s="120">
        <v>0</v>
      </c>
    </row>
    <row r="46" spans="1:10" ht="13.5" thickBot="1" x14ac:dyDescent="0.25">
      <c r="A46" s="6"/>
      <c r="B46" s="7"/>
      <c r="C46" s="120"/>
      <c r="D46" s="174"/>
      <c r="F46" s="179" t="s">
        <v>34</v>
      </c>
      <c r="G46" s="16"/>
      <c r="H46" s="16"/>
      <c r="I46" s="169">
        <f>SUM(H47:H51)</f>
        <v>0</v>
      </c>
      <c r="J46" s="17"/>
    </row>
    <row r="47" spans="1:10" ht="12.75" thickBot="1" x14ac:dyDescent="0.25">
      <c r="A47" s="6"/>
      <c r="B47" s="7"/>
      <c r="C47" s="3"/>
      <c r="F47" s="2" t="s">
        <v>35</v>
      </c>
      <c r="G47" s="3"/>
      <c r="H47" s="120"/>
    </row>
    <row r="48" spans="1:10" ht="12.75" thickBot="1" x14ac:dyDescent="0.25">
      <c r="A48" s="193" t="s">
        <v>179</v>
      </c>
      <c r="B48" s="13"/>
      <c r="C48" s="189">
        <f>I56</f>
        <v>544</v>
      </c>
      <c r="D48" s="174"/>
      <c r="F48" s="121" t="s">
        <v>36</v>
      </c>
      <c r="G48" s="120"/>
      <c r="H48" s="120"/>
    </row>
    <row r="49" spans="1:9" x14ac:dyDescent="0.2">
      <c r="F49" s="121" t="s">
        <v>37</v>
      </c>
      <c r="G49" s="120"/>
      <c r="H49" s="120"/>
    </row>
    <row r="50" spans="1:9" x14ac:dyDescent="0.2">
      <c r="F50" s="6" t="s">
        <v>38</v>
      </c>
      <c r="G50" s="7"/>
      <c r="H50" s="120"/>
    </row>
    <row r="51" spans="1:9" x14ac:dyDescent="0.2">
      <c r="F51" s="121"/>
      <c r="G51" s="120"/>
      <c r="H51" s="119"/>
    </row>
    <row r="52" spans="1:9" x14ac:dyDescent="0.2">
      <c r="F52" s="12"/>
      <c r="G52" s="12"/>
      <c r="H52" s="12"/>
    </row>
    <row r="53" spans="1:9" ht="9" customHeight="1" thickBot="1" x14ac:dyDescent="0.25"/>
    <row r="54" spans="1:9" ht="13.5" thickBot="1" x14ac:dyDescent="0.25">
      <c r="F54" s="17" t="s">
        <v>184</v>
      </c>
      <c r="I54" s="181">
        <f>D14+D28+D30+D37+D43+I14+I22+I24+I26+I32+I44+I46</f>
        <v>4856</v>
      </c>
    </row>
    <row r="55" spans="1:9" ht="7.5" customHeight="1" thickBot="1" x14ac:dyDescent="0.25">
      <c r="I55" s="174"/>
    </row>
    <row r="56" spans="1:9" ht="13.5" thickBot="1" x14ac:dyDescent="0.25">
      <c r="F56" s="194" t="s">
        <v>183</v>
      </c>
      <c r="I56" s="190">
        <f>I10-I54</f>
        <v>544</v>
      </c>
    </row>
    <row r="57" spans="1:9" ht="7.5" customHeight="1" thickBot="1" x14ac:dyDescent="0.25">
      <c r="I57" s="174"/>
    </row>
    <row r="58" spans="1:9" ht="15.75" thickBot="1" x14ac:dyDescent="0.3">
      <c r="A58" s="166" t="s">
        <v>58</v>
      </c>
      <c r="B58" s="167"/>
      <c r="C58" s="167"/>
      <c r="D58" s="176"/>
      <c r="E58" s="167"/>
      <c r="F58" s="167"/>
      <c r="G58" s="167"/>
      <c r="H58" s="167"/>
      <c r="I58" s="192">
        <f>I54+I56</f>
        <v>5400</v>
      </c>
    </row>
  </sheetData>
  <pageMargins left="0.7" right="0.7" top="0.75" bottom="0.75" header="0.3" footer="0.3"/>
  <pageSetup scale="97" orientation="portrait" r:id="rId1"/>
  <headerFooter>
    <oddHeader>&amp;C&amp;16Zero-Based Budget Worksheet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58"/>
  <sheetViews>
    <sheetView showGridLines="0" view="pageLayout" topLeftCell="A25" zoomScaleNormal="100" workbookViewId="0">
      <selection activeCell="C48" sqref="C48"/>
    </sheetView>
  </sheetViews>
  <sheetFormatPr defaultColWidth="9.140625" defaultRowHeight="12" x14ac:dyDescent="0.2"/>
  <cols>
    <col min="1" max="1" width="9.140625" style="1" customWidth="1"/>
    <col min="2" max="2" width="9.140625" style="1"/>
    <col min="3" max="3" width="9.5703125" style="1" bestFit="1" customWidth="1"/>
    <col min="4" max="4" width="14.140625" style="171" customWidth="1"/>
    <col min="5" max="5" width="6.42578125" style="1" customWidth="1"/>
    <col min="6" max="7" width="9.140625" style="1"/>
    <col min="8" max="8" width="9.5703125" style="1" bestFit="1" customWidth="1"/>
    <col min="9" max="9" width="14.140625" style="171" customWidth="1"/>
    <col min="10" max="12" width="9.140625" style="1"/>
    <col min="13" max="13" width="11.5703125" style="1" bestFit="1" customWidth="1"/>
    <col min="14" max="16384" width="9.140625" style="1"/>
  </cols>
  <sheetData>
    <row r="1" spans="1:13" ht="13.5" customHeight="1" x14ac:dyDescent="0.35">
      <c r="A1" s="125"/>
      <c r="B1" s="125"/>
      <c r="C1" s="125"/>
      <c r="D1" s="170"/>
      <c r="E1" s="125"/>
      <c r="F1" s="125"/>
      <c r="G1" s="125"/>
      <c r="H1" s="125"/>
      <c r="I1" s="170"/>
    </row>
    <row r="2" spans="1:13" ht="12.75" thickBot="1" x14ac:dyDescent="0.25"/>
    <row r="3" spans="1:13" ht="13.5" thickBot="1" x14ac:dyDescent="0.25">
      <c r="A3" s="178" t="s">
        <v>14</v>
      </c>
      <c r="B3" s="15"/>
      <c r="C3" s="15"/>
      <c r="D3" s="168">
        <f>C4</f>
        <v>0</v>
      </c>
      <c r="E3" s="16"/>
      <c r="F3" s="177" t="s">
        <v>15</v>
      </c>
      <c r="G3" s="15"/>
      <c r="H3" s="15"/>
      <c r="I3" s="168">
        <f>H4+H5+H6</f>
        <v>0</v>
      </c>
    </row>
    <row r="4" spans="1:13" x14ac:dyDescent="0.2">
      <c r="A4" s="2" t="s">
        <v>2</v>
      </c>
      <c r="B4" s="3"/>
      <c r="C4" s="120">
        <v>0</v>
      </c>
      <c r="F4" s="121" t="s">
        <v>0</v>
      </c>
      <c r="G4" s="120"/>
      <c r="H4" s="120"/>
    </row>
    <row r="5" spans="1:13" x14ac:dyDescent="0.2">
      <c r="A5" s="121" t="s">
        <v>3</v>
      </c>
      <c r="B5" s="120"/>
      <c r="C5" s="120"/>
      <c r="F5" s="6" t="s">
        <v>1</v>
      </c>
      <c r="G5" s="7"/>
      <c r="H5" s="120"/>
    </row>
    <row r="6" spans="1:13" x14ac:dyDescent="0.2">
      <c r="A6" s="4" t="s">
        <v>4</v>
      </c>
      <c r="B6" s="5"/>
      <c r="C6" s="120"/>
      <c r="F6" s="195" t="s">
        <v>13</v>
      </c>
      <c r="G6" s="14"/>
      <c r="H6" s="119"/>
    </row>
    <row r="7" spans="1:13" x14ac:dyDescent="0.2">
      <c r="A7" s="121"/>
      <c r="B7" s="120"/>
      <c r="C7" s="120"/>
      <c r="H7" s="196"/>
    </row>
    <row r="8" spans="1:13" x14ac:dyDescent="0.2">
      <c r="A8" s="6"/>
      <c r="B8" s="7"/>
      <c r="C8" s="120"/>
    </row>
    <row r="9" spans="1:13" ht="12.75" thickBot="1" x14ac:dyDescent="0.25"/>
    <row r="10" spans="1:13" ht="15.75" thickBot="1" x14ac:dyDescent="0.3">
      <c r="A10" s="164" t="s">
        <v>57</v>
      </c>
      <c r="B10" s="165"/>
      <c r="C10" s="165"/>
      <c r="D10" s="175"/>
      <c r="E10" s="165"/>
      <c r="F10" s="165"/>
      <c r="G10" s="165"/>
      <c r="H10" s="165"/>
      <c r="I10" s="191">
        <f>D3-I3</f>
        <v>0</v>
      </c>
      <c r="J10" s="8"/>
      <c r="K10" s="8"/>
      <c r="L10" s="8"/>
    </row>
    <row r="13" spans="1:13" ht="12.75" thickBot="1" x14ac:dyDescent="0.25"/>
    <row r="14" spans="1:13" ht="13.5" thickBot="1" x14ac:dyDescent="0.25">
      <c r="A14" s="179" t="s">
        <v>16</v>
      </c>
      <c r="B14" s="17"/>
      <c r="C14" s="17"/>
      <c r="D14" s="169">
        <f>SUM(C15:C26)</f>
        <v>0</v>
      </c>
      <c r="E14" s="200"/>
      <c r="F14" s="179" t="s">
        <v>50</v>
      </c>
      <c r="G14" s="179"/>
      <c r="H14" s="17"/>
      <c r="I14" s="169">
        <f>SUM(H15:H20)</f>
        <v>0</v>
      </c>
    </row>
    <row r="15" spans="1:13" x14ac:dyDescent="0.2">
      <c r="A15" s="121" t="s">
        <v>27</v>
      </c>
      <c r="B15" s="120"/>
      <c r="C15" s="120"/>
      <c r="D15" s="197"/>
      <c r="F15" s="2" t="s">
        <v>51</v>
      </c>
      <c r="G15" s="11"/>
      <c r="H15" s="9"/>
      <c r="J15" s="8"/>
      <c r="K15" s="8"/>
      <c r="L15" s="8"/>
      <c r="M15" s="8"/>
    </row>
    <row r="16" spans="1:13" x14ac:dyDescent="0.2">
      <c r="A16" s="121" t="s">
        <v>5</v>
      </c>
      <c r="B16" s="120"/>
      <c r="C16" s="120"/>
      <c r="F16" s="121" t="s">
        <v>52</v>
      </c>
      <c r="G16" s="122"/>
      <c r="H16" s="119"/>
    </row>
    <row r="17" spans="1:9" x14ac:dyDescent="0.2">
      <c r="A17" s="121" t="s">
        <v>6</v>
      </c>
      <c r="B17" s="120"/>
      <c r="C17" s="120"/>
      <c r="F17" s="4" t="s">
        <v>53</v>
      </c>
      <c r="G17" s="12"/>
      <c r="H17" s="10"/>
    </row>
    <row r="18" spans="1:9" x14ac:dyDescent="0.2">
      <c r="A18" s="121" t="s">
        <v>7</v>
      </c>
      <c r="B18" s="120"/>
      <c r="C18" s="120"/>
      <c r="F18" s="121" t="s">
        <v>54</v>
      </c>
      <c r="G18" s="122"/>
      <c r="H18" s="119"/>
    </row>
    <row r="19" spans="1:9" x14ac:dyDescent="0.2">
      <c r="A19" s="121" t="s">
        <v>8</v>
      </c>
      <c r="B19" s="120"/>
      <c r="C19" s="120"/>
      <c r="F19" s="4"/>
      <c r="G19" s="12"/>
      <c r="H19" s="10"/>
    </row>
    <row r="20" spans="1:9" x14ac:dyDescent="0.2">
      <c r="A20" s="121" t="s">
        <v>9</v>
      </c>
      <c r="B20" s="120"/>
      <c r="C20" s="120"/>
      <c r="F20" s="121"/>
      <c r="G20" s="122"/>
      <c r="H20" s="119"/>
    </row>
    <row r="21" spans="1:9" ht="12.75" thickBot="1" x14ac:dyDescent="0.25">
      <c r="A21" s="6" t="s">
        <v>10</v>
      </c>
      <c r="B21" s="7"/>
      <c r="C21" s="120"/>
    </row>
    <row r="22" spans="1:9" ht="13.5" thickBot="1" x14ac:dyDescent="0.25">
      <c r="A22" s="121" t="s">
        <v>55</v>
      </c>
      <c r="B22" s="120"/>
      <c r="C22" s="120"/>
      <c r="F22" s="179" t="s">
        <v>48</v>
      </c>
      <c r="G22" s="17"/>
      <c r="H22" s="17"/>
      <c r="I22" s="169">
        <v>0</v>
      </c>
    </row>
    <row r="23" spans="1:9" ht="13.5" thickBot="1" x14ac:dyDescent="0.25">
      <c r="A23" s="121" t="s">
        <v>11</v>
      </c>
      <c r="B23" s="120"/>
      <c r="C23" s="120"/>
      <c r="F23" s="17"/>
      <c r="G23" s="17"/>
      <c r="H23" s="17"/>
      <c r="I23" s="172"/>
    </row>
    <row r="24" spans="1:9" ht="13.5" thickBot="1" x14ac:dyDescent="0.25">
      <c r="A24" s="121" t="s">
        <v>12</v>
      </c>
      <c r="B24" s="120"/>
      <c r="C24" s="120"/>
      <c r="F24" s="179" t="s">
        <v>33</v>
      </c>
      <c r="G24" s="17"/>
      <c r="H24" s="17"/>
      <c r="I24" s="180">
        <v>0</v>
      </c>
    </row>
    <row r="25" spans="1:9" ht="13.5" thickBot="1" x14ac:dyDescent="0.25">
      <c r="A25" s="6"/>
      <c r="B25" s="7"/>
      <c r="C25" s="120"/>
      <c r="F25" s="17"/>
      <c r="G25" s="17"/>
      <c r="H25" s="17"/>
      <c r="I25" s="173"/>
    </row>
    <row r="26" spans="1:9" ht="13.5" thickBot="1" x14ac:dyDescent="0.25">
      <c r="A26" s="6"/>
      <c r="B26" s="7"/>
      <c r="C26" s="120"/>
      <c r="F26" s="179" t="s">
        <v>29</v>
      </c>
      <c r="G26" s="17"/>
      <c r="H26" s="17"/>
      <c r="I26" s="169">
        <f>SUM(H27:H30)</f>
        <v>0</v>
      </c>
    </row>
    <row r="27" spans="1:9" ht="12.75" thickBot="1" x14ac:dyDescent="0.25">
      <c r="D27" s="174"/>
      <c r="F27" s="2" t="s">
        <v>30</v>
      </c>
      <c r="G27" s="3"/>
      <c r="H27" s="120"/>
    </row>
    <row r="28" spans="1:9" ht="13.5" thickBot="1" x14ac:dyDescent="0.25">
      <c r="A28" s="179" t="s">
        <v>17</v>
      </c>
      <c r="B28" s="17"/>
      <c r="C28" s="17"/>
      <c r="D28" s="169">
        <v>0</v>
      </c>
      <c r="E28" s="198"/>
      <c r="F28" s="121" t="s">
        <v>31</v>
      </c>
      <c r="G28" s="120"/>
      <c r="H28" s="120"/>
    </row>
    <row r="29" spans="1:9" ht="12.75" thickBot="1" x14ac:dyDescent="0.25">
      <c r="F29" s="4" t="s">
        <v>32</v>
      </c>
      <c r="G29" s="5"/>
      <c r="H29" s="120"/>
    </row>
    <row r="30" spans="1:9" ht="13.5" thickBot="1" x14ac:dyDescent="0.25">
      <c r="A30" s="179" t="s">
        <v>56</v>
      </c>
      <c r="B30" s="17"/>
      <c r="C30" s="17"/>
      <c r="D30" s="169">
        <f>SUM(C31:C35)</f>
        <v>0</v>
      </c>
      <c r="E30" s="199"/>
      <c r="F30" s="121"/>
      <c r="G30" s="120"/>
      <c r="H30" s="7"/>
    </row>
    <row r="31" spans="1:9" ht="12.75" thickBot="1" x14ac:dyDescent="0.25">
      <c r="A31" s="2" t="s">
        <v>18</v>
      </c>
      <c r="B31" s="3"/>
      <c r="C31" s="9"/>
    </row>
    <row r="32" spans="1:9" ht="13.5" thickBot="1" x14ac:dyDescent="0.25">
      <c r="A32" s="121" t="s">
        <v>8</v>
      </c>
      <c r="B32" s="120"/>
      <c r="C32" s="119"/>
      <c r="F32" s="179" t="s">
        <v>39</v>
      </c>
      <c r="G32" s="17"/>
      <c r="H32" s="17"/>
      <c r="I32" s="169">
        <f>SUM(H33:H42)</f>
        <v>0</v>
      </c>
    </row>
    <row r="33" spans="1:10" x14ac:dyDescent="0.2">
      <c r="A33" s="4" t="s">
        <v>5</v>
      </c>
      <c r="B33" s="5"/>
      <c r="C33" s="10"/>
      <c r="F33" s="2" t="s">
        <v>40</v>
      </c>
      <c r="G33" s="11"/>
      <c r="H33" s="9"/>
      <c r="I33" s="199"/>
    </row>
    <row r="34" spans="1:10" x14ac:dyDescent="0.2">
      <c r="A34" s="121" t="s">
        <v>26</v>
      </c>
      <c r="B34" s="120"/>
      <c r="C34" s="119"/>
      <c r="F34" s="121" t="s">
        <v>41</v>
      </c>
      <c r="G34" s="122"/>
      <c r="H34" s="119"/>
    </row>
    <row r="35" spans="1:10" x14ac:dyDescent="0.2">
      <c r="A35" s="6" t="s">
        <v>19</v>
      </c>
      <c r="B35" s="7"/>
      <c r="C35" s="14"/>
      <c r="F35" s="4" t="s">
        <v>42</v>
      </c>
      <c r="G35" s="12"/>
      <c r="H35" s="10"/>
    </row>
    <row r="36" spans="1:10" ht="12.75" thickBot="1" x14ac:dyDescent="0.25">
      <c r="F36" s="121" t="s">
        <v>43</v>
      </c>
      <c r="G36" s="122"/>
      <c r="H36" s="119"/>
    </row>
    <row r="37" spans="1:10" ht="13.5" thickBot="1" x14ac:dyDescent="0.25">
      <c r="A37" s="179" t="s">
        <v>20</v>
      </c>
      <c r="B37" s="17"/>
      <c r="C37" s="17"/>
      <c r="D37" s="169">
        <f>SUM(C38:C41)</f>
        <v>0</v>
      </c>
      <c r="E37" s="199"/>
      <c r="F37" s="4" t="s">
        <v>44</v>
      </c>
      <c r="G37" s="12"/>
      <c r="H37" s="10"/>
    </row>
    <row r="38" spans="1:10" x14ac:dyDescent="0.2">
      <c r="A38" s="2" t="s">
        <v>21</v>
      </c>
      <c r="B38" s="11"/>
      <c r="C38" s="9"/>
      <c r="F38" s="121" t="s">
        <v>45</v>
      </c>
      <c r="G38" s="122"/>
      <c r="H38" s="119"/>
    </row>
    <row r="39" spans="1:10" x14ac:dyDescent="0.2">
      <c r="A39" s="121" t="s">
        <v>22</v>
      </c>
      <c r="B39" s="122"/>
      <c r="C39" s="119"/>
      <c r="F39" s="4" t="s">
        <v>46</v>
      </c>
      <c r="G39" s="12"/>
      <c r="H39" s="10"/>
    </row>
    <row r="40" spans="1:10" x14ac:dyDescent="0.2">
      <c r="A40" s="121" t="s">
        <v>23</v>
      </c>
      <c r="B40" s="122"/>
      <c r="C40" s="119"/>
      <c r="F40" s="121" t="s">
        <v>47</v>
      </c>
      <c r="G40" s="122"/>
      <c r="H40" s="119"/>
    </row>
    <row r="41" spans="1:10" x14ac:dyDescent="0.2">
      <c r="A41" s="6"/>
      <c r="B41" s="13"/>
      <c r="C41" s="14"/>
      <c r="F41" s="6"/>
      <c r="G41" s="7"/>
      <c r="H41" s="119"/>
    </row>
    <row r="42" spans="1:10" ht="12.75" thickBot="1" x14ac:dyDescent="0.25">
      <c r="F42" s="6"/>
      <c r="G42" s="7"/>
      <c r="H42" s="14"/>
    </row>
    <row r="43" spans="1:10" ht="13.5" thickBot="1" x14ac:dyDescent="0.25">
      <c r="A43" s="179" t="s">
        <v>28</v>
      </c>
      <c r="B43" s="17"/>
      <c r="C43" s="17"/>
      <c r="D43" s="169">
        <f>C44+C45+C46+C47</f>
        <v>0</v>
      </c>
      <c r="E43" s="199"/>
    </row>
    <row r="44" spans="1:10" ht="13.5" thickBot="1" x14ac:dyDescent="0.25">
      <c r="A44" s="121" t="s">
        <v>24</v>
      </c>
      <c r="B44" s="120"/>
      <c r="C44" s="120"/>
      <c r="F44" s="179" t="s">
        <v>49</v>
      </c>
      <c r="G44" s="17"/>
      <c r="H44" s="17"/>
      <c r="I44" s="169">
        <v>0</v>
      </c>
    </row>
    <row r="45" spans="1:10" ht="12.75" thickBot="1" x14ac:dyDescent="0.25">
      <c r="A45" s="6" t="s">
        <v>25</v>
      </c>
      <c r="B45" s="7"/>
      <c r="C45" s="120"/>
    </row>
    <row r="46" spans="1:10" ht="13.5" thickBot="1" x14ac:dyDescent="0.25">
      <c r="A46" s="6"/>
      <c r="B46" s="7"/>
      <c r="C46" s="120"/>
      <c r="D46" s="174"/>
      <c r="F46" s="179" t="s">
        <v>34</v>
      </c>
      <c r="G46" s="16"/>
      <c r="H46" s="16"/>
      <c r="I46" s="169">
        <f>SUM(H47:H51)</f>
        <v>0</v>
      </c>
      <c r="J46" s="17"/>
    </row>
    <row r="47" spans="1:10" ht="12.75" thickBot="1" x14ac:dyDescent="0.25">
      <c r="A47" s="6"/>
      <c r="B47" s="7"/>
      <c r="C47" s="3"/>
      <c r="F47" s="2" t="s">
        <v>35</v>
      </c>
      <c r="G47" s="3"/>
      <c r="H47" s="120"/>
    </row>
    <row r="48" spans="1:10" ht="12.75" thickBot="1" x14ac:dyDescent="0.25">
      <c r="A48" s="193" t="s">
        <v>179</v>
      </c>
      <c r="B48" s="13"/>
      <c r="C48" s="189">
        <f>I56</f>
        <v>0</v>
      </c>
      <c r="D48" s="174"/>
      <c r="F48" s="121" t="s">
        <v>36</v>
      </c>
      <c r="G48" s="120"/>
      <c r="H48" s="120"/>
    </row>
    <row r="49" spans="1:9" x14ac:dyDescent="0.2">
      <c r="F49" s="121" t="s">
        <v>37</v>
      </c>
      <c r="G49" s="120"/>
      <c r="H49" s="120"/>
    </row>
    <row r="50" spans="1:9" x14ac:dyDescent="0.2">
      <c r="F50" s="6" t="s">
        <v>38</v>
      </c>
      <c r="G50" s="7"/>
      <c r="H50" s="120"/>
    </row>
    <row r="51" spans="1:9" x14ac:dyDescent="0.2">
      <c r="F51" s="121"/>
      <c r="G51" s="120"/>
      <c r="H51" s="119"/>
    </row>
    <row r="52" spans="1:9" x14ac:dyDescent="0.2">
      <c r="F52" s="12"/>
      <c r="G52" s="12"/>
      <c r="H52" s="12"/>
    </row>
    <row r="53" spans="1:9" ht="9" customHeight="1" thickBot="1" x14ac:dyDescent="0.25"/>
    <row r="54" spans="1:9" ht="13.5" thickBot="1" x14ac:dyDescent="0.25">
      <c r="F54" s="17" t="s">
        <v>184</v>
      </c>
      <c r="I54" s="181">
        <f>D14+D28+D30+D37+D43+I14+I22+I24+I26+I32+I44+I46</f>
        <v>0</v>
      </c>
    </row>
    <row r="55" spans="1:9" ht="7.5" customHeight="1" thickBot="1" x14ac:dyDescent="0.25">
      <c r="I55" s="174"/>
    </row>
    <row r="56" spans="1:9" ht="13.5" thickBot="1" x14ac:dyDescent="0.25">
      <c r="F56" s="194" t="s">
        <v>183</v>
      </c>
      <c r="I56" s="190">
        <f>I10-I54</f>
        <v>0</v>
      </c>
    </row>
    <row r="57" spans="1:9" ht="7.5" customHeight="1" thickBot="1" x14ac:dyDescent="0.25">
      <c r="I57" s="174"/>
    </row>
    <row r="58" spans="1:9" ht="15.75" thickBot="1" x14ac:dyDescent="0.3">
      <c r="A58" s="166" t="s">
        <v>58</v>
      </c>
      <c r="B58" s="167"/>
      <c r="C58" s="167"/>
      <c r="D58" s="176"/>
      <c r="E58" s="167"/>
      <c r="F58" s="167"/>
      <c r="G58" s="167"/>
      <c r="H58" s="167"/>
      <c r="I58" s="192">
        <f>I54+I56</f>
        <v>0</v>
      </c>
    </row>
  </sheetData>
  <pageMargins left="0.7" right="0.7" top="0.75" bottom="0.5" header="0.3" footer="0.3"/>
  <pageSetup scale="99" orientation="portrait" r:id="rId1"/>
  <headerFooter>
    <oddHeader>&amp;C&amp;16Zero-Based Budget Worksheet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80"/>
  <sheetViews>
    <sheetView view="pageLayout" zoomScale="90" zoomScaleNormal="100" zoomScalePageLayoutView="90" workbookViewId="0">
      <selection activeCell="F40" sqref="F40"/>
    </sheetView>
  </sheetViews>
  <sheetFormatPr defaultRowHeight="12.75" x14ac:dyDescent="0.2"/>
  <cols>
    <col min="1" max="1" width="4.42578125" style="188" customWidth="1"/>
    <col min="2" max="2" width="20.5703125" style="27" customWidth="1"/>
    <col min="3" max="3" width="10" style="28" customWidth="1"/>
    <col min="4" max="4" width="3.140625" style="27" customWidth="1"/>
    <col min="5" max="5" width="14.42578125" style="27" customWidth="1"/>
    <col min="6" max="6" width="16.140625" style="27" customWidth="1"/>
    <col min="7" max="7" width="16" style="29" customWidth="1"/>
    <col min="8" max="8" width="15.42578125" style="27" customWidth="1"/>
    <col min="9" max="12" width="15.42578125" style="29" customWidth="1"/>
    <col min="13" max="14" width="14.42578125" style="29" customWidth="1"/>
    <col min="15" max="15" width="11.28515625" style="29" customWidth="1"/>
    <col min="16" max="29" width="11.28515625" style="27" customWidth="1"/>
    <col min="30" max="256" width="9.140625" style="27"/>
    <col min="257" max="257" width="3.140625" style="27" customWidth="1"/>
    <col min="258" max="258" width="20.5703125" style="27" customWidth="1"/>
    <col min="259" max="259" width="8" style="27" customWidth="1"/>
    <col min="260" max="260" width="4.85546875" style="27" customWidth="1"/>
    <col min="261" max="262" width="14.42578125" style="27" customWidth="1"/>
    <col min="263" max="263" width="16" style="27" customWidth="1"/>
    <col min="264" max="268" width="15.42578125" style="27" customWidth="1"/>
    <col min="269" max="270" width="14.42578125" style="27" customWidth="1"/>
    <col min="271" max="285" width="11.28515625" style="27" customWidth="1"/>
    <col min="286" max="512" width="9.140625" style="27"/>
    <col min="513" max="513" width="3.140625" style="27" customWidth="1"/>
    <col min="514" max="514" width="20.5703125" style="27" customWidth="1"/>
    <col min="515" max="515" width="8" style="27" customWidth="1"/>
    <col min="516" max="516" width="4.85546875" style="27" customWidth="1"/>
    <col min="517" max="518" width="14.42578125" style="27" customWidth="1"/>
    <col min="519" max="519" width="16" style="27" customWidth="1"/>
    <col min="520" max="524" width="15.42578125" style="27" customWidth="1"/>
    <col min="525" max="526" width="14.42578125" style="27" customWidth="1"/>
    <col min="527" max="541" width="11.28515625" style="27" customWidth="1"/>
    <col min="542" max="768" width="9.140625" style="27"/>
    <col min="769" max="769" width="3.140625" style="27" customWidth="1"/>
    <col min="770" max="770" width="20.5703125" style="27" customWidth="1"/>
    <col min="771" max="771" width="8" style="27" customWidth="1"/>
    <col min="772" max="772" width="4.85546875" style="27" customWidth="1"/>
    <col min="773" max="774" width="14.42578125" style="27" customWidth="1"/>
    <col min="775" max="775" width="16" style="27" customWidth="1"/>
    <col min="776" max="780" width="15.42578125" style="27" customWidth="1"/>
    <col min="781" max="782" width="14.42578125" style="27" customWidth="1"/>
    <col min="783" max="797" width="11.28515625" style="27" customWidth="1"/>
    <col min="798" max="1024" width="9.140625" style="27"/>
    <col min="1025" max="1025" width="3.140625" style="27" customWidth="1"/>
    <col min="1026" max="1026" width="20.5703125" style="27" customWidth="1"/>
    <col min="1027" max="1027" width="8" style="27" customWidth="1"/>
    <col min="1028" max="1028" width="4.85546875" style="27" customWidth="1"/>
    <col min="1029" max="1030" width="14.42578125" style="27" customWidth="1"/>
    <col min="1031" max="1031" width="16" style="27" customWidth="1"/>
    <col min="1032" max="1036" width="15.42578125" style="27" customWidth="1"/>
    <col min="1037" max="1038" width="14.42578125" style="27" customWidth="1"/>
    <col min="1039" max="1053" width="11.28515625" style="27" customWidth="1"/>
    <col min="1054" max="1280" width="9.140625" style="27"/>
    <col min="1281" max="1281" width="3.140625" style="27" customWidth="1"/>
    <col min="1282" max="1282" width="20.5703125" style="27" customWidth="1"/>
    <col min="1283" max="1283" width="8" style="27" customWidth="1"/>
    <col min="1284" max="1284" width="4.85546875" style="27" customWidth="1"/>
    <col min="1285" max="1286" width="14.42578125" style="27" customWidth="1"/>
    <col min="1287" max="1287" width="16" style="27" customWidth="1"/>
    <col min="1288" max="1292" width="15.42578125" style="27" customWidth="1"/>
    <col min="1293" max="1294" width="14.42578125" style="27" customWidth="1"/>
    <col min="1295" max="1309" width="11.28515625" style="27" customWidth="1"/>
    <col min="1310" max="1536" width="9.140625" style="27"/>
    <col min="1537" max="1537" width="3.140625" style="27" customWidth="1"/>
    <col min="1538" max="1538" width="20.5703125" style="27" customWidth="1"/>
    <col min="1539" max="1539" width="8" style="27" customWidth="1"/>
    <col min="1540" max="1540" width="4.85546875" style="27" customWidth="1"/>
    <col min="1541" max="1542" width="14.42578125" style="27" customWidth="1"/>
    <col min="1543" max="1543" width="16" style="27" customWidth="1"/>
    <col min="1544" max="1548" width="15.42578125" style="27" customWidth="1"/>
    <col min="1549" max="1550" width="14.42578125" style="27" customWidth="1"/>
    <col min="1551" max="1565" width="11.28515625" style="27" customWidth="1"/>
    <col min="1566" max="1792" width="9.140625" style="27"/>
    <col min="1793" max="1793" width="3.140625" style="27" customWidth="1"/>
    <col min="1794" max="1794" width="20.5703125" style="27" customWidth="1"/>
    <col min="1795" max="1795" width="8" style="27" customWidth="1"/>
    <col min="1796" max="1796" width="4.85546875" style="27" customWidth="1"/>
    <col min="1797" max="1798" width="14.42578125" style="27" customWidth="1"/>
    <col min="1799" max="1799" width="16" style="27" customWidth="1"/>
    <col min="1800" max="1804" width="15.42578125" style="27" customWidth="1"/>
    <col min="1805" max="1806" width="14.42578125" style="27" customWidth="1"/>
    <col min="1807" max="1821" width="11.28515625" style="27" customWidth="1"/>
    <col min="1822" max="2048" width="9.140625" style="27"/>
    <col min="2049" max="2049" width="3.140625" style="27" customWidth="1"/>
    <col min="2050" max="2050" width="20.5703125" style="27" customWidth="1"/>
    <col min="2051" max="2051" width="8" style="27" customWidth="1"/>
    <col min="2052" max="2052" width="4.85546875" style="27" customWidth="1"/>
    <col min="2053" max="2054" width="14.42578125" style="27" customWidth="1"/>
    <col min="2055" max="2055" width="16" style="27" customWidth="1"/>
    <col min="2056" max="2060" width="15.42578125" style="27" customWidth="1"/>
    <col min="2061" max="2062" width="14.42578125" style="27" customWidth="1"/>
    <col min="2063" max="2077" width="11.28515625" style="27" customWidth="1"/>
    <col min="2078" max="2304" width="9.140625" style="27"/>
    <col min="2305" max="2305" width="3.140625" style="27" customWidth="1"/>
    <col min="2306" max="2306" width="20.5703125" style="27" customWidth="1"/>
    <col min="2307" max="2307" width="8" style="27" customWidth="1"/>
    <col min="2308" max="2308" width="4.85546875" style="27" customWidth="1"/>
    <col min="2309" max="2310" width="14.42578125" style="27" customWidth="1"/>
    <col min="2311" max="2311" width="16" style="27" customWidth="1"/>
    <col min="2312" max="2316" width="15.42578125" style="27" customWidth="1"/>
    <col min="2317" max="2318" width="14.42578125" style="27" customWidth="1"/>
    <col min="2319" max="2333" width="11.28515625" style="27" customWidth="1"/>
    <col min="2334" max="2560" width="9.140625" style="27"/>
    <col min="2561" max="2561" width="3.140625" style="27" customWidth="1"/>
    <col min="2562" max="2562" width="20.5703125" style="27" customWidth="1"/>
    <col min="2563" max="2563" width="8" style="27" customWidth="1"/>
    <col min="2564" max="2564" width="4.85546875" style="27" customWidth="1"/>
    <col min="2565" max="2566" width="14.42578125" style="27" customWidth="1"/>
    <col min="2567" max="2567" width="16" style="27" customWidth="1"/>
    <col min="2568" max="2572" width="15.42578125" style="27" customWidth="1"/>
    <col min="2573" max="2574" width="14.42578125" style="27" customWidth="1"/>
    <col min="2575" max="2589" width="11.28515625" style="27" customWidth="1"/>
    <col min="2590" max="2816" width="9.140625" style="27"/>
    <col min="2817" max="2817" width="3.140625" style="27" customWidth="1"/>
    <col min="2818" max="2818" width="20.5703125" style="27" customWidth="1"/>
    <col min="2819" max="2819" width="8" style="27" customWidth="1"/>
    <col min="2820" max="2820" width="4.85546875" style="27" customWidth="1"/>
    <col min="2821" max="2822" width="14.42578125" style="27" customWidth="1"/>
    <col min="2823" max="2823" width="16" style="27" customWidth="1"/>
    <col min="2824" max="2828" width="15.42578125" style="27" customWidth="1"/>
    <col min="2829" max="2830" width="14.42578125" style="27" customWidth="1"/>
    <col min="2831" max="2845" width="11.28515625" style="27" customWidth="1"/>
    <col min="2846" max="3072" width="9.140625" style="27"/>
    <col min="3073" max="3073" width="3.140625" style="27" customWidth="1"/>
    <col min="3074" max="3074" width="20.5703125" style="27" customWidth="1"/>
    <col min="3075" max="3075" width="8" style="27" customWidth="1"/>
    <col min="3076" max="3076" width="4.85546875" style="27" customWidth="1"/>
    <col min="3077" max="3078" width="14.42578125" style="27" customWidth="1"/>
    <col min="3079" max="3079" width="16" style="27" customWidth="1"/>
    <col min="3080" max="3084" width="15.42578125" style="27" customWidth="1"/>
    <col min="3085" max="3086" width="14.42578125" style="27" customWidth="1"/>
    <col min="3087" max="3101" width="11.28515625" style="27" customWidth="1"/>
    <col min="3102" max="3328" width="9.140625" style="27"/>
    <col min="3329" max="3329" width="3.140625" style="27" customWidth="1"/>
    <col min="3330" max="3330" width="20.5703125" style="27" customWidth="1"/>
    <col min="3331" max="3331" width="8" style="27" customWidth="1"/>
    <col min="3332" max="3332" width="4.85546875" style="27" customWidth="1"/>
    <col min="3333" max="3334" width="14.42578125" style="27" customWidth="1"/>
    <col min="3335" max="3335" width="16" style="27" customWidth="1"/>
    <col min="3336" max="3340" width="15.42578125" style="27" customWidth="1"/>
    <col min="3341" max="3342" width="14.42578125" style="27" customWidth="1"/>
    <col min="3343" max="3357" width="11.28515625" style="27" customWidth="1"/>
    <col min="3358" max="3584" width="9.140625" style="27"/>
    <col min="3585" max="3585" width="3.140625" style="27" customWidth="1"/>
    <col min="3586" max="3586" width="20.5703125" style="27" customWidth="1"/>
    <col min="3587" max="3587" width="8" style="27" customWidth="1"/>
    <col min="3588" max="3588" width="4.85546875" style="27" customWidth="1"/>
    <col min="3589" max="3590" width="14.42578125" style="27" customWidth="1"/>
    <col min="3591" max="3591" width="16" style="27" customWidth="1"/>
    <col min="3592" max="3596" width="15.42578125" style="27" customWidth="1"/>
    <col min="3597" max="3598" width="14.42578125" style="27" customWidth="1"/>
    <col min="3599" max="3613" width="11.28515625" style="27" customWidth="1"/>
    <col min="3614" max="3840" width="9.140625" style="27"/>
    <col min="3841" max="3841" width="3.140625" style="27" customWidth="1"/>
    <col min="3842" max="3842" width="20.5703125" style="27" customWidth="1"/>
    <col min="3843" max="3843" width="8" style="27" customWidth="1"/>
    <col min="3844" max="3844" width="4.85546875" style="27" customWidth="1"/>
    <col min="3845" max="3846" width="14.42578125" style="27" customWidth="1"/>
    <col min="3847" max="3847" width="16" style="27" customWidth="1"/>
    <col min="3848" max="3852" width="15.42578125" style="27" customWidth="1"/>
    <col min="3853" max="3854" width="14.42578125" style="27" customWidth="1"/>
    <col min="3855" max="3869" width="11.28515625" style="27" customWidth="1"/>
    <col min="3870" max="4096" width="9.140625" style="27"/>
    <col min="4097" max="4097" width="3.140625" style="27" customWidth="1"/>
    <col min="4098" max="4098" width="20.5703125" style="27" customWidth="1"/>
    <col min="4099" max="4099" width="8" style="27" customWidth="1"/>
    <col min="4100" max="4100" width="4.85546875" style="27" customWidth="1"/>
    <col min="4101" max="4102" width="14.42578125" style="27" customWidth="1"/>
    <col min="4103" max="4103" width="16" style="27" customWidth="1"/>
    <col min="4104" max="4108" width="15.42578125" style="27" customWidth="1"/>
    <col min="4109" max="4110" width="14.42578125" style="27" customWidth="1"/>
    <col min="4111" max="4125" width="11.28515625" style="27" customWidth="1"/>
    <col min="4126" max="4352" width="9.140625" style="27"/>
    <col min="4353" max="4353" width="3.140625" style="27" customWidth="1"/>
    <col min="4354" max="4354" width="20.5703125" style="27" customWidth="1"/>
    <col min="4355" max="4355" width="8" style="27" customWidth="1"/>
    <col min="4356" max="4356" width="4.85546875" style="27" customWidth="1"/>
    <col min="4357" max="4358" width="14.42578125" style="27" customWidth="1"/>
    <col min="4359" max="4359" width="16" style="27" customWidth="1"/>
    <col min="4360" max="4364" width="15.42578125" style="27" customWidth="1"/>
    <col min="4365" max="4366" width="14.42578125" style="27" customWidth="1"/>
    <col min="4367" max="4381" width="11.28515625" style="27" customWidth="1"/>
    <col min="4382" max="4608" width="9.140625" style="27"/>
    <col min="4609" max="4609" width="3.140625" style="27" customWidth="1"/>
    <col min="4610" max="4610" width="20.5703125" style="27" customWidth="1"/>
    <col min="4611" max="4611" width="8" style="27" customWidth="1"/>
    <col min="4612" max="4612" width="4.85546875" style="27" customWidth="1"/>
    <col min="4613" max="4614" width="14.42578125" style="27" customWidth="1"/>
    <col min="4615" max="4615" width="16" style="27" customWidth="1"/>
    <col min="4616" max="4620" width="15.42578125" style="27" customWidth="1"/>
    <col min="4621" max="4622" width="14.42578125" style="27" customWidth="1"/>
    <col min="4623" max="4637" width="11.28515625" style="27" customWidth="1"/>
    <col min="4638" max="4864" width="9.140625" style="27"/>
    <col min="4865" max="4865" width="3.140625" style="27" customWidth="1"/>
    <col min="4866" max="4866" width="20.5703125" style="27" customWidth="1"/>
    <col min="4867" max="4867" width="8" style="27" customWidth="1"/>
    <col min="4868" max="4868" width="4.85546875" style="27" customWidth="1"/>
    <col min="4869" max="4870" width="14.42578125" style="27" customWidth="1"/>
    <col min="4871" max="4871" width="16" style="27" customWidth="1"/>
    <col min="4872" max="4876" width="15.42578125" style="27" customWidth="1"/>
    <col min="4877" max="4878" width="14.42578125" style="27" customWidth="1"/>
    <col min="4879" max="4893" width="11.28515625" style="27" customWidth="1"/>
    <col min="4894" max="5120" width="9.140625" style="27"/>
    <col min="5121" max="5121" width="3.140625" style="27" customWidth="1"/>
    <col min="5122" max="5122" width="20.5703125" style="27" customWidth="1"/>
    <col min="5123" max="5123" width="8" style="27" customWidth="1"/>
    <col min="5124" max="5124" width="4.85546875" style="27" customWidth="1"/>
    <col min="5125" max="5126" width="14.42578125" style="27" customWidth="1"/>
    <col min="5127" max="5127" width="16" style="27" customWidth="1"/>
    <col min="5128" max="5132" width="15.42578125" style="27" customWidth="1"/>
    <col min="5133" max="5134" width="14.42578125" style="27" customWidth="1"/>
    <col min="5135" max="5149" width="11.28515625" style="27" customWidth="1"/>
    <col min="5150" max="5376" width="9.140625" style="27"/>
    <col min="5377" max="5377" width="3.140625" style="27" customWidth="1"/>
    <col min="5378" max="5378" width="20.5703125" style="27" customWidth="1"/>
    <col min="5379" max="5379" width="8" style="27" customWidth="1"/>
    <col min="5380" max="5380" width="4.85546875" style="27" customWidth="1"/>
    <col min="5381" max="5382" width="14.42578125" style="27" customWidth="1"/>
    <col min="5383" max="5383" width="16" style="27" customWidth="1"/>
    <col min="5384" max="5388" width="15.42578125" style="27" customWidth="1"/>
    <col min="5389" max="5390" width="14.42578125" style="27" customWidth="1"/>
    <col min="5391" max="5405" width="11.28515625" style="27" customWidth="1"/>
    <col min="5406" max="5632" width="9.140625" style="27"/>
    <col min="5633" max="5633" width="3.140625" style="27" customWidth="1"/>
    <col min="5634" max="5634" width="20.5703125" style="27" customWidth="1"/>
    <col min="5635" max="5635" width="8" style="27" customWidth="1"/>
    <col min="5636" max="5636" width="4.85546875" style="27" customWidth="1"/>
    <col min="5637" max="5638" width="14.42578125" style="27" customWidth="1"/>
    <col min="5639" max="5639" width="16" style="27" customWidth="1"/>
    <col min="5640" max="5644" width="15.42578125" style="27" customWidth="1"/>
    <col min="5645" max="5646" width="14.42578125" style="27" customWidth="1"/>
    <col min="5647" max="5661" width="11.28515625" style="27" customWidth="1"/>
    <col min="5662" max="5888" width="9.140625" style="27"/>
    <col min="5889" max="5889" width="3.140625" style="27" customWidth="1"/>
    <col min="5890" max="5890" width="20.5703125" style="27" customWidth="1"/>
    <col min="5891" max="5891" width="8" style="27" customWidth="1"/>
    <col min="5892" max="5892" width="4.85546875" style="27" customWidth="1"/>
    <col min="5893" max="5894" width="14.42578125" style="27" customWidth="1"/>
    <col min="5895" max="5895" width="16" style="27" customWidth="1"/>
    <col min="5896" max="5900" width="15.42578125" style="27" customWidth="1"/>
    <col min="5901" max="5902" width="14.42578125" style="27" customWidth="1"/>
    <col min="5903" max="5917" width="11.28515625" style="27" customWidth="1"/>
    <col min="5918" max="6144" width="9.140625" style="27"/>
    <col min="6145" max="6145" width="3.140625" style="27" customWidth="1"/>
    <col min="6146" max="6146" width="20.5703125" style="27" customWidth="1"/>
    <col min="6147" max="6147" width="8" style="27" customWidth="1"/>
    <col min="6148" max="6148" width="4.85546875" style="27" customWidth="1"/>
    <col min="6149" max="6150" width="14.42578125" style="27" customWidth="1"/>
    <col min="6151" max="6151" width="16" style="27" customWidth="1"/>
    <col min="6152" max="6156" width="15.42578125" style="27" customWidth="1"/>
    <col min="6157" max="6158" width="14.42578125" style="27" customWidth="1"/>
    <col min="6159" max="6173" width="11.28515625" style="27" customWidth="1"/>
    <col min="6174" max="6400" width="9.140625" style="27"/>
    <col min="6401" max="6401" width="3.140625" style="27" customWidth="1"/>
    <col min="6402" max="6402" width="20.5703125" style="27" customWidth="1"/>
    <col min="6403" max="6403" width="8" style="27" customWidth="1"/>
    <col min="6404" max="6404" width="4.85546875" style="27" customWidth="1"/>
    <col min="6405" max="6406" width="14.42578125" style="27" customWidth="1"/>
    <col min="6407" max="6407" width="16" style="27" customWidth="1"/>
    <col min="6408" max="6412" width="15.42578125" style="27" customWidth="1"/>
    <col min="6413" max="6414" width="14.42578125" style="27" customWidth="1"/>
    <col min="6415" max="6429" width="11.28515625" style="27" customWidth="1"/>
    <col min="6430" max="6656" width="9.140625" style="27"/>
    <col min="6657" max="6657" width="3.140625" style="27" customWidth="1"/>
    <col min="6658" max="6658" width="20.5703125" style="27" customWidth="1"/>
    <col min="6659" max="6659" width="8" style="27" customWidth="1"/>
    <col min="6660" max="6660" width="4.85546875" style="27" customWidth="1"/>
    <col min="6661" max="6662" width="14.42578125" style="27" customWidth="1"/>
    <col min="6663" max="6663" width="16" style="27" customWidth="1"/>
    <col min="6664" max="6668" width="15.42578125" style="27" customWidth="1"/>
    <col min="6669" max="6670" width="14.42578125" style="27" customWidth="1"/>
    <col min="6671" max="6685" width="11.28515625" style="27" customWidth="1"/>
    <col min="6686" max="6912" width="9.140625" style="27"/>
    <col min="6913" max="6913" width="3.140625" style="27" customWidth="1"/>
    <col min="6914" max="6914" width="20.5703125" style="27" customWidth="1"/>
    <col min="6915" max="6915" width="8" style="27" customWidth="1"/>
    <col min="6916" max="6916" width="4.85546875" style="27" customWidth="1"/>
    <col min="6917" max="6918" width="14.42578125" style="27" customWidth="1"/>
    <col min="6919" max="6919" width="16" style="27" customWidth="1"/>
    <col min="6920" max="6924" width="15.42578125" style="27" customWidth="1"/>
    <col min="6925" max="6926" width="14.42578125" style="27" customWidth="1"/>
    <col min="6927" max="6941" width="11.28515625" style="27" customWidth="1"/>
    <col min="6942" max="7168" width="9.140625" style="27"/>
    <col min="7169" max="7169" width="3.140625" style="27" customWidth="1"/>
    <col min="7170" max="7170" width="20.5703125" style="27" customWidth="1"/>
    <col min="7171" max="7171" width="8" style="27" customWidth="1"/>
    <col min="7172" max="7172" width="4.85546875" style="27" customWidth="1"/>
    <col min="7173" max="7174" width="14.42578125" style="27" customWidth="1"/>
    <col min="7175" max="7175" width="16" style="27" customWidth="1"/>
    <col min="7176" max="7180" width="15.42578125" style="27" customWidth="1"/>
    <col min="7181" max="7182" width="14.42578125" style="27" customWidth="1"/>
    <col min="7183" max="7197" width="11.28515625" style="27" customWidth="1"/>
    <col min="7198" max="7424" width="9.140625" style="27"/>
    <col min="7425" max="7425" width="3.140625" style="27" customWidth="1"/>
    <col min="7426" max="7426" width="20.5703125" style="27" customWidth="1"/>
    <col min="7427" max="7427" width="8" style="27" customWidth="1"/>
    <col min="7428" max="7428" width="4.85546875" style="27" customWidth="1"/>
    <col min="7429" max="7430" width="14.42578125" style="27" customWidth="1"/>
    <col min="7431" max="7431" width="16" style="27" customWidth="1"/>
    <col min="7432" max="7436" width="15.42578125" style="27" customWidth="1"/>
    <col min="7437" max="7438" width="14.42578125" style="27" customWidth="1"/>
    <col min="7439" max="7453" width="11.28515625" style="27" customWidth="1"/>
    <col min="7454" max="7680" width="9.140625" style="27"/>
    <col min="7681" max="7681" width="3.140625" style="27" customWidth="1"/>
    <col min="7682" max="7682" width="20.5703125" style="27" customWidth="1"/>
    <col min="7683" max="7683" width="8" style="27" customWidth="1"/>
    <col min="7684" max="7684" width="4.85546875" style="27" customWidth="1"/>
    <col min="7685" max="7686" width="14.42578125" style="27" customWidth="1"/>
    <col min="7687" max="7687" width="16" style="27" customWidth="1"/>
    <col min="7688" max="7692" width="15.42578125" style="27" customWidth="1"/>
    <col min="7693" max="7694" width="14.42578125" style="27" customWidth="1"/>
    <col min="7695" max="7709" width="11.28515625" style="27" customWidth="1"/>
    <col min="7710" max="7936" width="9.140625" style="27"/>
    <col min="7937" max="7937" width="3.140625" style="27" customWidth="1"/>
    <col min="7938" max="7938" width="20.5703125" style="27" customWidth="1"/>
    <col min="7939" max="7939" width="8" style="27" customWidth="1"/>
    <col min="7940" max="7940" width="4.85546875" style="27" customWidth="1"/>
    <col min="7941" max="7942" width="14.42578125" style="27" customWidth="1"/>
    <col min="7943" max="7943" width="16" style="27" customWidth="1"/>
    <col min="7944" max="7948" width="15.42578125" style="27" customWidth="1"/>
    <col min="7949" max="7950" width="14.42578125" style="27" customWidth="1"/>
    <col min="7951" max="7965" width="11.28515625" style="27" customWidth="1"/>
    <col min="7966" max="8192" width="9.140625" style="27"/>
    <col min="8193" max="8193" width="3.140625" style="27" customWidth="1"/>
    <col min="8194" max="8194" width="20.5703125" style="27" customWidth="1"/>
    <col min="8195" max="8195" width="8" style="27" customWidth="1"/>
    <col min="8196" max="8196" width="4.85546875" style="27" customWidth="1"/>
    <col min="8197" max="8198" width="14.42578125" style="27" customWidth="1"/>
    <col min="8199" max="8199" width="16" style="27" customWidth="1"/>
    <col min="8200" max="8204" width="15.42578125" style="27" customWidth="1"/>
    <col min="8205" max="8206" width="14.42578125" style="27" customWidth="1"/>
    <col min="8207" max="8221" width="11.28515625" style="27" customWidth="1"/>
    <col min="8222" max="8448" width="9.140625" style="27"/>
    <col min="8449" max="8449" width="3.140625" style="27" customWidth="1"/>
    <col min="8450" max="8450" width="20.5703125" style="27" customWidth="1"/>
    <col min="8451" max="8451" width="8" style="27" customWidth="1"/>
    <col min="8452" max="8452" width="4.85546875" style="27" customWidth="1"/>
    <col min="8453" max="8454" width="14.42578125" style="27" customWidth="1"/>
    <col min="8455" max="8455" width="16" style="27" customWidth="1"/>
    <col min="8456" max="8460" width="15.42578125" style="27" customWidth="1"/>
    <col min="8461" max="8462" width="14.42578125" style="27" customWidth="1"/>
    <col min="8463" max="8477" width="11.28515625" style="27" customWidth="1"/>
    <col min="8478" max="8704" width="9.140625" style="27"/>
    <col min="8705" max="8705" width="3.140625" style="27" customWidth="1"/>
    <col min="8706" max="8706" width="20.5703125" style="27" customWidth="1"/>
    <col min="8707" max="8707" width="8" style="27" customWidth="1"/>
    <col min="8708" max="8708" width="4.85546875" style="27" customWidth="1"/>
    <col min="8709" max="8710" width="14.42578125" style="27" customWidth="1"/>
    <col min="8711" max="8711" width="16" style="27" customWidth="1"/>
    <col min="8712" max="8716" width="15.42578125" style="27" customWidth="1"/>
    <col min="8717" max="8718" width="14.42578125" style="27" customWidth="1"/>
    <col min="8719" max="8733" width="11.28515625" style="27" customWidth="1"/>
    <col min="8734" max="8960" width="9.140625" style="27"/>
    <col min="8961" max="8961" width="3.140625" style="27" customWidth="1"/>
    <col min="8962" max="8962" width="20.5703125" style="27" customWidth="1"/>
    <col min="8963" max="8963" width="8" style="27" customWidth="1"/>
    <col min="8964" max="8964" width="4.85546875" style="27" customWidth="1"/>
    <col min="8965" max="8966" width="14.42578125" style="27" customWidth="1"/>
    <col min="8967" max="8967" width="16" style="27" customWidth="1"/>
    <col min="8968" max="8972" width="15.42578125" style="27" customWidth="1"/>
    <col min="8973" max="8974" width="14.42578125" style="27" customWidth="1"/>
    <col min="8975" max="8989" width="11.28515625" style="27" customWidth="1"/>
    <col min="8990" max="9216" width="9.140625" style="27"/>
    <col min="9217" max="9217" width="3.140625" style="27" customWidth="1"/>
    <col min="9218" max="9218" width="20.5703125" style="27" customWidth="1"/>
    <col min="9219" max="9219" width="8" style="27" customWidth="1"/>
    <col min="9220" max="9220" width="4.85546875" style="27" customWidth="1"/>
    <col min="9221" max="9222" width="14.42578125" style="27" customWidth="1"/>
    <col min="9223" max="9223" width="16" style="27" customWidth="1"/>
    <col min="9224" max="9228" width="15.42578125" style="27" customWidth="1"/>
    <col min="9229" max="9230" width="14.42578125" style="27" customWidth="1"/>
    <col min="9231" max="9245" width="11.28515625" style="27" customWidth="1"/>
    <col min="9246" max="9472" width="9.140625" style="27"/>
    <col min="9473" max="9473" width="3.140625" style="27" customWidth="1"/>
    <col min="9474" max="9474" width="20.5703125" style="27" customWidth="1"/>
    <col min="9475" max="9475" width="8" style="27" customWidth="1"/>
    <col min="9476" max="9476" width="4.85546875" style="27" customWidth="1"/>
    <col min="9477" max="9478" width="14.42578125" style="27" customWidth="1"/>
    <col min="9479" max="9479" width="16" style="27" customWidth="1"/>
    <col min="9480" max="9484" width="15.42578125" style="27" customWidth="1"/>
    <col min="9485" max="9486" width="14.42578125" style="27" customWidth="1"/>
    <col min="9487" max="9501" width="11.28515625" style="27" customWidth="1"/>
    <col min="9502" max="9728" width="9.140625" style="27"/>
    <col min="9729" max="9729" width="3.140625" style="27" customWidth="1"/>
    <col min="9730" max="9730" width="20.5703125" style="27" customWidth="1"/>
    <col min="9731" max="9731" width="8" style="27" customWidth="1"/>
    <col min="9732" max="9732" width="4.85546875" style="27" customWidth="1"/>
    <col min="9733" max="9734" width="14.42578125" style="27" customWidth="1"/>
    <col min="9735" max="9735" width="16" style="27" customWidth="1"/>
    <col min="9736" max="9740" width="15.42578125" style="27" customWidth="1"/>
    <col min="9741" max="9742" width="14.42578125" style="27" customWidth="1"/>
    <col min="9743" max="9757" width="11.28515625" style="27" customWidth="1"/>
    <col min="9758" max="9984" width="9.140625" style="27"/>
    <col min="9985" max="9985" width="3.140625" style="27" customWidth="1"/>
    <col min="9986" max="9986" width="20.5703125" style="27" customWidth="1"/>
    <col min="9987" max="9987" width="8" style="27" customWidth="1"/>
    <col min="9988" max="9988" width="4.85546875" style="27" customWidth="1"/>
    <col min="9989" max="9990" width="14.42578125" style="27" customWidth="1"/>
    <col min="9991" max="9991" width="16" style="27" customWidth="1"/>
    <col min="9992" max="9996" width="15.42578125" style="27" customWidth="1"/>
    <col min="9997" max="9998" width="14.42578125" style="27" customWidth="1"/>
    <col min="9999" max="10013" width="11.28515625" style="27" customWidth="1"/>
    <col min="10014" max="10240" width="9.140625" style="27"/>
    <col min="10241" max="10241" width="3.140625" style="27" customWidth="1"/>
    <col min="10242" max="10242" width="20.5703125" style="27" customWidth="1"/>
    <col min="10243" max="10243" width="8" style="27" customWidth="1"/>
    <col min="10244" max="10244" width="4.85546875" style="27" customWidth="1"/>
    <col min="10245" max="10246" width="14.42578125" style="27" customWidth="1"/>
    <col min="10247" max="10247" width="16" style="27" customWidth="1"/>
    <col min="10248" max="10252" width="15.42578125" style="27" customWidth="1"/>
    <col min="10253" max="10254" width="14.42578125" style="27" customWidth="1"/>
    <col min="10255" max="10269" width="11.28515625" style="27" customWidth="1"/>
    <col min="10270" max="10496" width="9.140625" style="27"/>
    <col min="10497" max="10497" width="3.140625" style="27" customWidth="1"/>
    <col min="10498" max="10498" width="20.5703125" style="27" customWidth="1"/>
    <col min="10499" max="10499" width="8" style="27" customWidth="1"/>
    <col min="10500" max="10500" width="4.85546875" style="27" customWidth="1"/>
    <col min="10501" max="10502" width="14.42578125" style="27" customWidth="1"/>
    <col min="10503" max="10503" width="16" style="27" customWidth="1"/>
    <col min="10504" max="10508" width="15.42578125" style="27" customWidth="1"/>
    <col min="10509" max="10510" width="14.42578125" style="27" customWidth="1"/>
    <col min="10511" max="10525" width="11.28515625" style="27" customWidth="1"/>
    <col min="10526" max="10752" width="9.140625" style="27"/>
    <col min="10753" max="10753" width="3.140625" style="27" customWidth="1"/>
    <col min="10754" max="10754" width="20.5703125" style="27" customWidth="1"/>
    <col min="10755" max="10755" width="8" style="27" customWidth="1"/>
    <col min="10756" max="10756" width="4.85546875" style="27" customWidth="1"/>
    <col min="10757" max="10758" width="14.42578125" style="27" customWidth="1"/>
    <col min="10759" max="10759" width="16" style="27" customWidth="1"/>
    <col min="10760" max="10764" width="15.42578125" style="27" customWidth="1"/>
    <col min="10765" max="10766" width="14.42578125" style="27" customWidth="1"/>
    <col min="10767" max="10781" width="11.28515625" style="27" customWidth="1"/>
    <col min="10782" max="11008" width="9.140625" style="27"/>
    <col min="11009" max="11009" width="3.140625" style="27" customWidth="1"/>
    <col min="11010" max="11010" width="20.5703125" style="27" customWidth="1"/>
    <col min="11011" max="11011" width="8" style="27" customWidth="1"/>
    <col min="11012" max="11012" width="4.85546875" style="27" customWidth="1"/>
    <col min="11013" max="11014" width="14.42578125" style="27" customWidth="1"/>
    <col min="11015" max="11015" width="16" style="27" customWidth="1"/>
    <col min="11016" max="11020" width="15.42578125" style="27" customWidth="1"/>
    <col min="11021" max="11022" width="14.42578125" style="27" customWidth="1"/>
    <col min="11023" max="11037" width="11.28515625" style="27" customWidth="1"/>
    <col min="11038" max="11264" width="9.140625" style="27"/>
    <col min="11265" max="11265" width="3.140625" style="27" customWidth="1"/>
    <col min="11266" max="11266" width="20.5703125" style="27" customWidth="1"/>
    <col min="11267" max="11267" width="8" style="27" customWidth="1"/>
    <col min="11268" max="11268" width="4.85546875" style="27" customWidth="1"/>
    <col min="11269" max="11270" width="14.42578125" style="27" customWidth="1"/>
    <col min="11271" max="11271" width="16" style="27" customWidth="1"/>
    <col min="11272" max="11276" width="15.42578125" style="27" customWidth="1"/>
    <col min="11277" max="11278" width="14.42578125" style="27" customWidth="1"/>
    <col min="11279" max="11293" width="11.28515625" style="27" customWidth="1"/>
    <col min="11294" max="11520" width="9.140625" style="27"/>
    <col min="11521" max="11521" width="3.140625" style="27" customWidth="1"/>
    <col min="11522" max="11522" width="20.5703125" style="27" customWidth="1"/>
    <col min="11523" max="11523" width="8" style="27" customWidth="1"/>
    <col min="11524" max="11524" width="4.85546875" style="27" customWidth="1"/>
    <col min="11525" max="11526" width="14.42578125" style="27" customWidth="1"/>
    <col min="11527" max="11527" width="16" style="27" customWidth="1"/>
    <col min="11528" max="11532" width="15.42578125" style="27" customWidth="1"/>
    <col min="11533" max="11534" width="14.42578125" style="27" customWidth="1"/>
    <col min="11535" max="11549" width="11.28515625" style="27" customWidth="1"/>
    <col min="11550" max="11776" width="9.140625" style="27"/>
    <col min="11777" max="11777" width="3.140625" style="27" customWidth="1"/>
    <col min="11778" max="11778" width="20.5703125" style="27" customWidth="1"/>
    <col min="11779" max="11779" width="8" style="27" customWidth="1"/>
    <col min="11780" max="11780" width="4.85546875" style="27" customWidth="1"/>
    <col min="11781" max="11782" width="14.42578125" style="27" customWidth="1"/>
    <col min="11783" max="11783" width="16" style="27" customWidth="1"/>
    <col min="11784" max="11788" width="15.42578125" style="27" customWidth="1"/>
    <col min="11789" max="11790" width="14.42578125" style="27" customWidth="1"/>
    <col min="11791" max="11805" width="11.28515625" style="27" customWidth="1"/>
    <col min="11806" max="12032" width="9.140625" style="27"/>
    <col min="12033" max="12033" width="3.140625" style="27" customWidth="1"/>
    <col min="12034" max="12034" width="20.5703125" style="27" customWidth="1"/>
    <col min="12035" max="12035" width="8" style="27" customWidth="1"/>
    <col min="12036" max="12036" width="4.85546875" style="27" customWidth="1"/>
    <col min="12037" max="12038" width="14.42578125" style="27" customWidth="1"/>
    <col min="12039" max="12039" width="16" style="27" customWidth="1"/>
    <col min="12040" max="12044" width="15.42578125" style="27" customWidth="1"/>
    <col min="12045" max="12046" width="14.42578125" style="27" customWidth="1"/>
    <col min="12047" max="12061" width="11.28515625" style="27" customWidth="1"/>
    <col min="12062" max="12288" width="9.140625" style="27"/>
    <col min="12289" max="12289" width="3.140625" style="27" customWidth="1"/>
    <col min="12290" max="12290" width="20.5703125" style="27" customWidth="1"/>
    <col min="12291" max="12291" width="8" style="27" customWidth="1"/>
    <col min="12292" max="12292" width="4.85546875" style="27" customWidth="1"/>
    <col min="12293" max="12294" width="14.42578125" style="27" customWidth="1"/>
    <col min="12295" max="12295" width="16" style="27" customWidth="1"/>
    <col min="12296" max="12300" width="15.42578125" style="27" customWidth="1"/>
    <col min="12301" max="12302" width="14.42578125" style="27" customWidth="1"/>
    <col min="12303" max="12317" width="11.28515625" style="27" customWidth="1"/>
    <col min="12318" max="12544" width="9.140625" style="27"/>
    <col min="12545" max="12545" width="3.140625" style="27" customWidth="1"/>
    <col min="12546" max="12546" width="20.5703125" style="27" customWidth="1"/>
    <col min="12547" max="12547" width="8" style="27" customWidth="1"/>
    <col min="12548" max="12548" width="4.85546875" style="27" customWidth="1"/>
    <col min="12549" max="12550" width="14.42578125" style="27" customWidth="1"/>
    <col min="12551" max="12551" width="16" style="27" customWidth="1"/>
    <col min="12552" max="12556" width="15.42578125" style="27" customWidth="1"/>
    <col min="12557" max="12558" width="14.42578125" style="27" customWidth="1"/>
    <col min="12559" max="12573" width="11.28515625" style="27" customWidth="1"/>
    <col min="12574" max="12800" width="9.140625" style="27"/>
    <col min="12801" max="12801" width="3.140625" style="27" customWidth="1"/>
    <col min="12802" max="12802" width="20.5703125" style="27" customWidth="1"/>
    <col min="12803" max="12803" width="8" style="27" customWidth="1"/>
    <col min="12804" max="12804" width="4.85546875" style="27" customWidth="1"/>
    <col min="12805" max="12806" width="14.42578125" style="27" customWidth="1"/>
    <col min="12807" max="12807" width="16" style="27" customWidth="1"/>
    <col min="12808" max="12812" width="15.42578125" style="27" customWidth="1"/>
    <col min="12813" max="12814" width="14.42578125" style="27" customWidth="1"/>
    <col min="12815" max="12829" width="11.28515625" style="27" customWidth="1"/>
    <col min="12830" max="13056" width="9.140625" style="27"/>
    <col min="13057" max="13057" width="3.140625" style="27" customWidth="1"/>
    <col min="13058" max="13058" width="20.5703125" style="27" customWidth="1"/>
    <col min="13059" max="13059" width="8" style="27" customWidth="1"/>
    <col min="13060" max="13060" width="4.85546875" style="27" customWidth="1"/>
    <col min="13061" max="13062" width="14.42578125" style="27" customWidth="1"/>
    <col min="13063" max="13063" width="16" style="27" customWidth="1"/>
    <col min="13064" max="13068" width="15.42578125" style="27" customWidth="1"/>
    <col min="13069" max="13070" width="14.42578125" style="27" customWidth="1"/>
    <col min="13071" max="13085" width="11.28515625" style="27" customWidth="1"/>
    <col min="13086" max="13312" width="9.140625" style="27"/>
    <col min="13313" max="13313" width="3.140625" style="27" customWidth="1"/>
    <col min="13314" max="13314" width="20.5703125" style="27" customWidth="1"/>
    <col min="13315" max="13315" width="8" style="27" customWidth="1"/>
    <col min="13316" max="13316" width="4.85546875" style="27" customWidth="1"/>
    <col min="13317" max="13318" width="14.42578125" style="27" customWidth="1"/>
    <col min="13319" max="13319" width="16" style="27" customWidth="1"/>
    <col min="13320" max="13324" width="15.42578125" style="27" customWidth="1"/>
    <col min="13325" max="13326" width="14.42578125" style="27" customWidth="1"/>
    <col min="13327" max="13341" width="11.28515625" style="27" customWidth="1"/>
    <col min="13342" max="13568" width="9.140625" style="27"/>
    <col min="13569" max="13569" width="3.140625" style="27" customWidth="1"/>
    <col min="13570" max="13570" width="20.5703125" style="27" customWidth="1"/>
    <col min="13571" max="13571" width="8" style="27" customWidth="1"/>
    <col min="13572" max="13572" width="4.85546875" style="27" customWidth="1"/>
    <col min="13573" max="13574" width="14.42578125" style="27" customWidth="1"/>
    <col min="13575" max="13575" width="16" style="27" customWidth="1"/>
    <col min="13576" max="13580" width="15.42578125" style="27" customWidth="1"/>
    <col min="13581" max="13582" width="14.42578125" style="27" customWidth="1"/>
    <col min="13583" max="13597" width="11.28515625" style="27" customWidth="1"/>
    <col min="13598" max="13824" width="9.140625" style="27"/>
    <col min="13825" max="13825" width="3.140625" style="27" customWidth="1"/>
    <col min="13826" max="13826" width="20.5703125" style="27" customWidth="1"/>
    <col min="13827" max="13827" width="8" style="27" customWidth="1"/>
    <col min="13828" max="13828" width="4.85546875" style="27" customWidth="1"/>
    <col min="13829" max="13830" width="14.42578125" style="27" customWidth="1"/>
    <col min="13831" max="13831" width="16" style="27" customWidth="1"/>
    <col min="13832" max="13836" width="15.42578125" style="27" customWidth="1"/>
    <col min="13837" max="13838" width="14.42578125" style="27" customWidth="1"/>
    <col min="13839" max="13853" width="11.28515625" style="27" customWidth="1"/>
    <col min="13854" max="14080" width="9.140625" style="27"/>
    <col min="14081" max="14081" width="3.140625" style="27" customWidth="1"/>
    <col min="14082" max="14082" width="20.5703125" style="27" customWidth="1"/>
    <col min="14083" max="14083" width="8" style="27" customWidth="1"/>
    <col min="14084" max="14084" width="4.85546875" style="27" customWidth="1"/>
    <col min="14085" max="14086" width="14.42578125" style="27" customWidth="1"/>
    <col min="14087" max="14087" width="16" style="27" customWidth="1"/>
    <col min="14088" max="14092" width="15.42578125" style="27" customWidth="1"/>
    <col min="14093" max="14094" width="14.42578125" style="27" customWidth="1"/>
    <col min="14095" max="14109" width="11.28515625" style="27" customWidth="1"/>
    <col min="14110" max="14336" width="9.140625" style="27"/>
    <col min="14337" max="14337" width="3.140625" style="27" customWidth="1"/>
    <col min="14338" max="14338" width="20.5703125" style="27" customWidth="1"/>
    <col min="14339" max="14339" width="8" style="27" customWidth="1"/>
    <col min="14340" max="14340" width="4.85546875" style="27" customWidth="1"/>
    <col min="14341" max="14342" width="14.42578125" style="27" customWidth="1"/>
    <col min="14343" max="14343" width="16" style="27" customWidth="1"/>
    <col min="14344" max="14348" width="15.42578125" style="27" customWidth="1"/>
    <col min="14349" max="14350" width="14.42578125" style="27" customWidth="1"/>
    <col min="14351" max="14365" width="11.28515625" style="27" customWidth="1"/>
    <col min="14366" max="14592" width="9.140625" style="27"/>
    <col min="14593" max="14593" width="3.140625" style="27" customWidth="1"/>
    <col min="14594" max="14594" width="20.5703125" style="27" customWidth="1"/>
    <col min="14595" max="14595" width="8" style="27" customWidth="1"/>
    <col min="14596" max="14596" width="4.85546875" style="27" customWidth="1"/>
    <col min="14597" max="14598" width="14.42578125" style="27" customWidth="1"/>
    <col min="14599" max="14599" width="16" style="27" customWidth="1"/>
    <col min="14600" max="14604" width="15.42578125" style="27" customWidth="1"/>
    <col min="14605" max="14606" width="14.42578125" style="27" customWidth="1"/>
    <col min="14607" max="14621" width="11.28515625" style="27" customWidth="1"/>
    <col min="14622" max="14848" width="9.140625" style="27"/>
    <col min="14849" max="14849" width="3.140625" style="27" customWidth="1"/>
    <col min="14850" max="14850" width="20.5703125" style="27" customWidth="1"/>
    <col min="14851" max="14851" width="8" style="27" customWidth="1"/>
    <col min="14852" max="14852" width="4.85546875" style="27" customWidth="1"/>
    <col min="14853" max="14854" width="14.42578125" style="27" customWidth="1"/>
    <col min="14855" max="14855" width="16" style="27" customWidth="1"/>
    <col min="14856" max="14860" width="15.42578125" style="27" customWidth="1"/>
    <col min="14861" max="14862" width="14.42578125" style="27" customWidth="1"/>
    <col min="14863" max="14877" width="11.28515625" style="27" customWidth="1"/>
    <col min="14878" max="15104" width="9.140625" style="27"/>
    <col min="15105" max="15105" width="3.140625" style="27" customWidth="1"/>
    <col min="15106" max="15106" width="20.5703125" style="27" customWidth="1"/>
    <col min="15107" max="15107" width="8" style="27" customWidth="1"/>
    <col min="15108" max="15108" width="4.85546875" style="27" customWidth="1"/>
    <col min="15109" max="15110" width="14.42578125" style="27" customWidth="1"/>
    <col min="15111" max="15111" width="16" style="27" customWidth="1"/>
    <col min="15112" max="15116" width="15.42578125" style="27" customWidth="1"/>
    <col min="15117" max="15118" width="14.42578125" style="27" customWidth="1"/>
    <col min="15119" max="15133" width="11.28515625" style="27" customWidth="1"/>
    <col min="15134" max="15360" width="9.140625" style="27"/>
    <col min="15361" max="15361" width="3.140625" style="27" customWidth="1"/>
    <col min="15362" max="15362" width="20.5703125" style="27" customWidth="1"/>
    <col min="15363" max="15363" width="8" style="27" customWidth="1"/>
    <col min="15364" max="15364" width="4.85546875" style="27" customWidth="1"/>
    <col min="15365" max="15366" width="14.42578125" style="27" customWidth="1"/>
    <col min="15367" max="15367" width="16" style="27" customWidth="1"/>
    <col min="15368" max="15372" width="15.42578125" style="27" customWidth="1"/>
    <col min="15373" max="15374" width="14.42578125" style="27" customWidth="1"/>
    <col min="15375" max="15389" width="11.28515625" style="27" customWidth="1"/>
    <col min="15390" max="15616" width="9.140625" style="27"/>
    <col min="15617" max="15617" width="3.140625" style="27" customWidth="1"/>
    <col min="15618" max="15618" width="20.5703125" style="27" customWidth="1"/>
    <col min="15619" max="15619" width="8" style="27" customWidth="1"/>
    <col min="15620" max="15620" width="4.85546875" style="27" customWidth="1"/>
    <col min="15621" max="15622" width="14.42578125" style="27" customWidth="1"/>
    <col min="15623" max="15623" width="16" style="27" customWidth="1"/>
    <col min="15624" max="15628" width="15.42578125" style="27" customWidth="1"/>
    <col min="15629" max="15630" width="14.42578125" style="27" customWidth="1"/>
    <col min="15631" max="15645" width="11.28515625" style="27" customWidth="1"/>
    <col min="15646" max="15872" width="9.140625" style="27"/>
    <col min="15873" max="15873" width="3.140625" style="27" customWidth="1"/>
    <col min="15874" max="15874" width="20.5703125" style="27" customWidth="1"/>
    <col min="15875" max="15875" width="8" style="27" customWidth="1"/>
    <col min="15876" max="15876" width="4.85546875" style="27" customWidth="1"/>
    <col min="15877" max="15878" width="14.42578125" style="27" customWidth="1"/>
    <col min="15879" max="15879" width="16" style="27" customWidth="1"/>
    <col min="15880" max="15884" width="15.42578125" style="27" customWidth="1"/>
    <col min="15885" max="15886" width="14.42578125" style="27" customWidth="1"/>
    <col min="15887" max="15901" width="11.28515625" style="27" customWidth="1"/>
    <col min="15902" max="16128" width="9.140625" style="27"/>
    <col min="16129" max="16129" width="3.140625" style="27" customWidth="1"/>
    <col min="16130" max="16130" width="20.5703125" style="27" customWidth="1"/>
    <col min="16131" max="16131" width="8" style="27" customWidth="1"/>
    <col min="16132" max="16132" width="4.85546875" style="27" customWidth="1"/>
    <col min="16133" max="16134" width="14.42578125" style="27" customWidth="1"/>
    <col min="16135" max="16135" width="16" style="27" customWidth="1"/>
    <col min="16136" max="16140" width="15.42578125" style="27" customWidth="1"/>
    <col min="16141" max="16142" width="14.42578125" style="27" customWidth="1"/>
    <col min="16143" max="16157" width="11.28515625" style="27" customWidth="1"/>
    <col min="16158" max="16384" width="9.140625" style="27"/>
  </cols>
  <sheetData>
    <row r="1" spans="1:15" s="24" customFormat="1" ht="23.25" x14ac:dyDescent="0.35">
      <c r="A1" s="186"/>
      <c r="B1" s="206" t="s">
        <v>63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3"/>
      <c r="N1" s="23"/>
      <c r="O1" s="23"/>
    </row>
    <row r="2" spans="1:15" s="26" customFormat="1" ht="15" customHeight="1" x14ac:dyDescent="0.25">
      <c r="A2" s="187"/>
      <c r="B2" s="207" t="s">
        <v>64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5"/>
      <c r="N2" s="25"/>
      <c r="O2" s="25"/>
    </row>
    <row r="3" spans="1:15" ht="28.5" customHeight="1" thickBot="1" x14ac:dyDescent="0.25"/>
    <row r="4" spans="1:15" ht="15" customHeight="1" thickBot="1" x14ac:dyDescent="0.25">
      <c r="B4" s="30" t="s">
        <v>65</v>
      </c>
      <c r="E4" s="208" t="s">
        <v>66</v>
      </c>
      <c r="F4" s="208"/>
      <c r="H4" s="209" t="s">
        <v>67</v>
      </c>
      <c r="I4" s="210"/>
      <c r="J4" s="210"/>
      <c r="K4" s="210"/>
      <c r="L4" s="211"/>
    </row>
    <row r="5" spans="1:15" ht="15" customHeight="1" thickBot="1" x14ac:dyDescent="0.25">
      <c r="B5" s="31" t="s">
        <v>2</v>
      </c>
      <c r="C5" s="32">
        <v>8000</v>
      </c>
    </row>
    <row r="6" spans="1:15" ht="15" customHeight="1" thickBot="1" x14ac:dyDescent="0.25">
      <c r="B6" s="33" t="s">
        <v>3</v>
      </c>
      <c r="C6" s="34"/>
      <c r="E6" s="35" t="s">
        <v>68</v>
      </c>
      <c r="F6" s="184" t="s">
        <v>69</v>
      </c>
      <c r="H6" s="27" t="s">
        <v>70</v>
      </c>
      <c r="I6" s="27"/>
      <c r="K6" s="27"/>
    </row>
    <row r="7" spans="1:15" ht="15" customHeight="1" thickBot="1" x14ac:dyDescent="0.25">
      <c r="B7" s="33" t="s">
        <v>4</v>
      </c>
      <c r="C7" s="34"/>
      <c r="E7" s="36"/>
      <c r="F7" s="184"/>
      <c r="H7" s="37" t="s">
        <v>71</v>
      </c>
      <c r="I7" s="38" t="s">
        <v>72</v>
      </c>
      <c r="J7" s="38" t="s">
        <v>73</v>
      </c>
      <c r="K7" s="38" t="s">
        <v>74</v>
      </c>
      <c r="L7" s="39" t="s">
        <v>75</v>
      </c>
    </row>
    <row r="8" spans="1:15" ht="15" customHeight="1" thickBot="1" x14ac:dyDescent="0.25">
      <c r="B8" s="33" t="s">
        <v>76</v>
      </c>
      <c r="C8" s="34"/>
      <c r="E8" s="40" t="s">
        <v>77</v>
      </c>
      <c r="F8" s="184" t="s">
        <v>78</v>
      </c>
      <c r="H8" s="41" t="s">
        <v>79</v>
      </c>
      <c r="I8" s="42">
        <v>850</v>
      </c>
      <c r="J8" s="42">
        <v>8</v>
      </c>
      <c r="K8" s="43">
        <f>SUM(C53,J8)</f>
        <v>552</v>
      </c>
      <c r="L8" s="44">
        <v>1.5</v>
      </c>
    </row>
    <row r="9" spans="1:15" ht="15" customHeight="1" thickBot="1" x14ac:dyDescent="0.25">
      <c r="B9" s="45" t="s">
        <v>80</v>
      </c>
      <c r="C9" s="46">
        <f>SUM(C5:C8)</f>
        <v>8000</v>
      </c>
      <c r="E9" s="36"/>
      <c r="F9" s="184"/>
      <c r="H9" s="41" t="s">
        <v>81</v>
      </c>
      <c r="I9" s="42">
        <v>3700</v>
      </c>
      <c r="J9" s="42">
        <v>37</v>
      </c>
      <c r="K9" s="42"/>
      <c r="L9" s="44"/>
    </row>
    <row r="10" spans="1:15" ht="15" customHeight="1" thickBot="1" x14ac:dyDescent="0.25">
      <c r="E10" s="47" t="s">
        <v>82</v>
      </c>
      <c r="F10" s="184" t="s">
        <v>83</v>
      </c>
      <c r="H10" s="41" t="s">
        <v>84</v>
      </c>
      <c r="I10" s="42">
        <v>4500</v>
      </c>
      <c r="J10" s="42">
        <v>45</v>
      </c>
      <c r="K10" s="42"/>
      <c r="L10" s="44"/>
    </row>
    <row r="11" spans="1:15" ht="15" customHeight="1" thickBot="1" x14ac:dyDescent="0.25">
      <c r="B11" s="48" t="s">
        <v>85</v>
      </c>
      <c r="C11" s="49"/>
      <c r="E11" s="36"/>
      <c r="F11" s="184"/>
      <c r="H11" s="41" t="s">
        <v>86</v>
      </c>
      <c r="I11" s="42">
        <v>5200</v>
      </c>
      <c r="J11" s="42">
        <v>52</v>
      </c>
      <c r="K11" s="42"/>
      <c r="L11" s="44"/>
    </row>
    <row r="12" spans="1:15" ht="15" customHeight="1" thickBot="1" x14ac:dyDescent="0.25">
      <c r="A12" s="188">
        <v>1</v>
      </c>
      <c r="B12" s="50" t="s">
        <v>87</v>
      </c>
      <c r="C12" s="51">
        <v>900</v>
      </c>
      <c r="E12" s="52" t="s">
        <v>88</v>
      </c>
      <c r="F12" s="184" t="s">
        <v>89</v>
      </c>
      <c r="H12" s="53" t="s">
        <v>90</v>
      </c>
      <c r="I12" s="54">
        <v>14785</v>
      </c>
      <c r="J12" s="54">
        <v>289</v>
      </c>
      <c r="K12" s="54"/>
      <c r="L12" s="55"/>
    </row>
    <row r="13" spans="1:15" ht="15" customHeight="1" thickBot="1" x14ac:dyDescent="0.25">
      <c r="B13" s="56"/>
      <c r="C13" s="49"/>
      <c r="E13" s="36"/>
      <c r="F13" s="184"/>
      <c r="H13" s="49"/>
      <c r="I13" s="49"/>
      <c r="J13" s="49"/>
      <c r="K13" s="49"/>
      <c r="L13" s="49"/>
    </row>
    <row r="14" spans="1:15" ht="15" customHeight="1" thickBot="1" x14ac:dyDescent="0.25">
      <c r="A14" s="188">
        <v>2</v>
      </c>
      <c r="B14" s="50" t="s">
        <v>91</v>
      </c>
      <c r="C14" s="51">
        <v>1700</v>
      </c>
      <c r="E14" s="57" t="s">
        <v>92</v>
      </c>
      <c r="F14" s="184" t="s">
        <v>182</v>
      </c>
      <c r="H14" s="49" t="s">
        <v>93</v>
      </c>
      <c r="I14" s="49"/>
      <c r="J14" s="49"/>
      <c r="K14" s="49"/>
      <c r="L14" s="49"/>
    </row>
    <row r="15" spans="1:15" ht="15" customHeight="1" thickBot="1" x14ac:dyDescent="0.25">
      <c r="H15" s="37" t="s">
        <v>71</v>
      </c>
      <c r="I15" s="38" t="s">
        <v>72</v>
      </c>
      <c r="J15" s="38" t="s">
        <v>73</v>
      </c>
      <c r="K15" s="38" t="s">
        <v>74</v>
      </c>
      <c r="L15" s="39" t="s">
        <v>75</v>
      </c>
    </row>
    <row r="16" spans="1:15" ht="15" customHeight="1" thickBot="1" x14ac:dyDescent="0.25">
      <c r="B16" s="58" t="s">
        <v>94</v>
      </c>
      <c r="C16" s="59">
        <f>C9-C12-C14</f>
        <v>5400</v>
      </c>
      <c r="H16" s="41" t="s">
        <v>79</v>
      </c>
      <c r="I16" s="42">
        <v>0</v>
      </c>
      <c r="J16" s="42">
        <v>0</v>
      </c>
      <c r="K16" s="42">
        <v>0</v>
      </c>
      <c r="L16" s="44">
        <v>0</v>
      </c>
    </row>
    <row r="17" spans="1:12" ht="15" customHeight="1" x14ac:dyDescent="0.2">
      <c r="B17" s="56"/>
      <c r="C17" s="49"/>
      <c r="H17" s="41" t="s">
        <v>81</v>
      </c>
      <c r="I17" s="42">
        <v>3700</v>
      </c>
      <c r="J17" s="42">
        <v>37</v>
      </c>
      <c r="K17" s="43">
        <f>SUM(K8,J17)</f>
        <v>589</v>
      </c>
      <c r="L17" s="44">
        <v>6.3</v>
      </c>
    </row>
    <row r="18" spans="1:12" ht="15" customHeight="1" thickBot="1" x14ac:dyDescent="0.25">
      <c r="A18" s="188">
        <v>3</v>
      </c>
      <c r="B18" s="56" t="s">
        <v>95</v>
      </c>
      <c r="C18" s="49"/>
      <c r="E18" s="60" t="s">
        <v>96</v>
      </c>
      <c r="H18" s="41" t="s">
        <v>84</v>
      </c>
      <c r="I18" s="42">
        <v>4500</v>
      </c>
      <c r="J18" s="42">
        <v>45</v>
      </c>
      <c r="K18" s="42"/>
      <c r="L18" s="44"/>
    </row>
    <row r="19" spans="1:12" ht="15" customHeight="1" x14ac:dyDescent="0.2">
      <c r="B19" s="61" t="s">
        <v>97</v>
      </c>
      <c r="C19" s="62">
        <v>1500</v>
      </c>
      <c r="E19" s="63" t="s">
        <v>98</v>
      </c>
      <c r="H19" s="41" t="s">
        <v>86</v>
      </c>
      <c r="I19" s="42">
        <v>5200</v>
      </c>
      <c r="J19" s="42">
        <v>52</v>
      </c>
      <c r="K19" s="42"/>
      <c r="L19" s="44"/>
    </row>
    <row r="20" spans="1:12" ht="15" customHeight="1" thickBot="1" x14ac:dyDescent="0.25">
      <c r="B20" s="64" t="s">
        <v>5</v>
      </c>
      <c r="C20" s="65">
        <v>75</v>
      </c>
      <c r="E20" s="63" t="s">
        <v>99</v>
      </c>
      <c r="H20" s="53" t="s">
        <v>90</v>
      </c>
      <c r="I20" s="54">
        <v>14351</v>
      </c>
      <c r="J20" s="54">
        <v>289</v>
      </c>
      <c r="K20" s="54"/>
      <c r="L20" s="55"/>
    </row>
    <row r="21" spans="1:12" ht="15" customHeight="1" x14ac:dyDescent="0.2">
      <c r="B21" s="64" t="s">
        <v>6</v>
      </c>
      <c r="C21" s="65">
        <v>350</v>
      </c>
      <c r="E21" s="63"/>
      <c r="H21" s="49"/>
      <c r="I21" s="49"/>
      <c r="J21" s="49"/>
      <c r="K21" s="49"/>
      <c r="L21" s="49"/>
    </row>
    <row r="22" spans="1:12" ht="15" customHeight="1" thickBot="1" x14ac:dyDescent="0.25">
      <c r="B22" s="64" t="s">
        <v>100</v>
      </c>
      <c r="C22" s="65">
        <v>0</v>
      </c>
      <c r="E22" s="63"/>
      <c r="H22" s="49" t="s">
        <v>101</v>
      </c>
      <c r="I22" s="49"/>
      <c r="J22" s="49"/>
      <c r="K22" s="49"/>
      <c r="L22" s="49"/>
    </row>
    <row r="23" spans="1:12" ht="15" customHeight="1" x14ac:dyDescent="0.2">
      <c r="B23" s="64" t="s">
        <v>7</v>
      </c>
      <c r="C23" s="65">
        <v>150</v>
      </c>
      <c r="E23" s="60" t="s">
        <v>102</v>
      </c>
      <c r="H23" s="37" t="s">
        <v>71</v>
      </c>
      <c r="I23" s="38" t="s">
        <v>72</v>
      </c>
      <c r="J23" s="38" t="s">
        <v>73</v>
      </c>
      <c r="K23" s="38" t="s">
        <v>74</v>
      </c>
      <c r="L23" s="39" t="s">
        <v>75</v>
      </c>
    </row>
    <row r="24" spans="1:12" ht="15" customHeight="1" x14ac:dyDescent="0.2">
      <c r="B24" s="64" t="s">
        <v>8</v>
      </c>
      <c r="C24" s="65">
        <v>50</v>
      </c>
      <c r="E24" s="63" t="s">
        <v>103</v>
      </c>
      <c r="H24" s="41" t="s">
        <v>79</v>
      </c>
      <c r="I24" s="42">
        <v>0</v>
      </c>
      <c r="J24" s="42">
        <v>0</v>
      </c>
      <c r="K24" s="42">
        <v>0</v>
      </c>
      <c r="L24" s="44">
        <v>0</v>
      </c>
    </row>
    <row r="25" spans="1:12" ht="15" customHeight="1" x14ac:dyDescent="0.2">
      <c r="B25" s="64" t="s">
        <v>9</v>
      </c>
      <c r="C25" s="65">
        <v>30</v>
      </c>
      <c r="E25" s="63" t="s">
        <v>104</v>
      </c>
      <c r="H25" s="41" t="s">
        <v>81</v>
      </c>
      <c r="I25" s="42">
        <v>0</v>
      </c>
      <c r="J25" s="42">
        <v>0</v>
      </c>
      <c r="K25" s="42">
        <v>0</v>
      </c>
      <c r="L25" s="44">
        <v>0</v>
      </c>
    </row>
    <row r="26" spans="1:12" ht="15" customHeight="1" x14ac:dyDescent="0.2">
      <c r="B26" s="64" t="s">
        <v>10</v>
      </c>
      <c r="C26" s="65">
        <v>30</v>
      </c>
      <c r="E26" s="63" t="s">
        <v>105</v>
      </c>
      <c r="H26" s="41" t="s">
        <v>84</v>
      </c>
      <c r="I26" s="42">
        <v>4500</v>
      </c>
      <c r="J26" s="42">
        <v>45</v>
      </c>
      <c r="K26" s="43">
        <f>SUM(K24:K25,K17,J26)</f>
        <v>634</v>
      </c>
      <c r="L26" s="44">
        <v>7.1</v>
      </c>
    </row>
    <row r="27" spans="1:12" ht="15" customHeight="1" x14ac:dyDescent="0.2">
      <c r="B27" s="64" t="s">
        <v>106</v>
      </c>
      <c r="C27" s="65">
        <v>125</v>
      </c>
      <c r="E27" s="63" t="s">
        <v>107</v>
      </c>
      <c r="H27" s="41" t="s">
        <v>86</v>
      </c>
      <c r="I27" s="42">
        <v>5200</v>
      </c>
      <c r="J27" s="42">
        <v>52</v>
      </c>
      <c r="K27" s="42"/>
      <c r="L27" s="44"/>
    </row>
    <row r="28" spans="1:12" ht="15" customHeight="1" thickBot="1" x14ac:dyDescent="0.25">
      <c r="B28" s="66" t="s">
        <v>11</v>
      </c>
      <c r="C28" s="67">
        <v>100</v>
      </c>
      <c r="E28" s="63" t="s">
        <v>108</v>
      </c>
      <c r="H28" s="53" t="s">
        <v>90</v>
      </c>
      <c r="I28" s="54">
        <v>12801</v>
      </c>
      <c r="J28" s="54">
        <v>289</v>
      </c>
      <c r="K28" s="54"/>
      <c r="L28" s="55"/>
    </row>
    <row r="29" spans="1:12" ht="15" customHeight="1" x14ac:dyDescent="0.2">
      <c r="B29" s="64" t="s">
        <v>76</v>
      </c>
      <c r="C29" s="65"/>
      <c r="E29" s="63" t="s">
        <v>109</v>
      </c>
      <c r="H29" s="56"/>
      <c r="I29" s="56"/>
      <c r="J29" s="68"/>
      <c r="K29" s="56"/>
      <c r="L29" s="56"/>
    </row>
    <row r="30" spans="1:12" ht="15" customHeight="1" thickBot="1" x14ac:dyDescent="0.25">
      <c r="B30" s="64" t="s">
        <v>76</v>
      </c>
      <c r="C30" s="65"/>
      <c r="E30" s="63" t="s">
        <v>181</v>
      </c>
      <c r="H30" s="56" t="s">
        <v>110</v>
      </c>
      <c r="I30" s="56"/>
      <c r="J30" s="68"/>
      <c r="K30" s="56"/>
      <c r="L30" s="56"/>
    </row>
    <row r="31" spans="1:12" ht="15" customHeight="1" thickBot="1" x14ac:dyDescent="0.25">
      <c r="B31" s="69" t="s">
        <v>111</v>
      </c>
      <c r="C31" s="70">
        <f>SUM(C19:C30)</f>
        <v>2410</v>
      </c>
      <c r="E31" s="63"/>
      <c r="H31" s="37" t="s">
        <v>71</v>
      </c>
      <c r="I31" s="38" t="s">
        <v>72</v>
      </c>
      <c r="J31" s="38" t="s">
        <v>73</v>
      </c>
      <c r="K31" s="38" t="s">
        <v>74</v>
      </c>
      <c r="L31" s="39" t="s">
        <v>75</v>
      </c>
    </row>
    <row r="32" spans="1:12" ht="15" customHeight="1" thickBot="1" x14ac:dyDescent="0.25">
      <c r="E32" s="63"/>
      <c r="H32" s="41" t="s">
        <v>79</v>
      </c>
      <c r="I32" s="42">
        <v>0</v>
      </c>
      <c r="J32" s="42">
        <v>0</v>
      </c>
      <c r="K32" s="42">
        <v>0</v>
      </c>
      <c r="L32" s="44">
        <v>0</v>
      </c>
    </row>
    <row r="33" spans="1:21" ht="15" customHeight="1" thickBot="1" x14ac:dyDescent="0.25">
      <c r="A33" s="188">
        <v>4</v>
      </c>
      <c r="B33" s="84" t="s">
        <v>112</v>
      </c>
      <c r="C33" s="71">
        <v>400</v>
      </c>
      <c r="E33" s="60" t="s">
        <v>113</v>
      </c>
      <c r="H33" s="41" t="s">
        <v>81</v>
      </c>
      <c r="I33" s="42">
        <v>0</v>
      </c>
      <c r="J33" s="42">
        <v>0</v>
      </c>
      <c r="K33" s="42">
        <v>0</v>
      </c>
      <c r="L33" s="44">
        <v>0</v>
      </c>
    </row>
    <row r="34" spans="1:21" ht="15" customHeight="1" x14ac:dyDescent="0.2">
      <c r="E34" s="63" t="s">
        <v>114</v>
      </c>
      <c r="H34" s="41" t="s">
        <v>84</v>
      </c>
      <c r="I34" s="42">
        <v>0</v>
      </c>
      <c r="J34" s="42">
        <v>0</v>
      </c>
      <c r="K34" s="42">
        <v>0</v>
      </c>
      <c r="L34" s="44">
        <v>0</v>
      </c>
    </row>
    <row r="35" spans="1:21" ht="15" customHeight="1" thickBot="1" x14ac:dyDescent="0.25">
      <c r="A35" s="188">
        <v>5</v>
      </c>
      <c r="B35" s="27" t="s">
        <v>115</v>
      </c>
      <c r="E35" s="63" t="s">
        <v>116</v>
      </c>
      <c r="H35" s="41" t="s">
        <v>86</v>
      </c>
      <c r="I35" s="42">
        <v>5200</v>
      </c>
      <c r="J35" s="42">
        <v>52</v>
      </c>
      <c r="K35" s="43">
        <f>SUM(K26,J35)</f>
        <v>686</v>
      </c>
      <c r="L35" s="44">
        <v>7.6</v>
      </c>
    </row>
    <row r="36" spans="1:21" ht="15" customHeight="1" thickBot="1" x14ac:dyDescent="0.25">
      <c r="B36" s="61" t="s">
        <v>18</v>
      </c>
      <c r="C36" s="62">
        <v>289</v>
      </c>
      <c r="E36" s="63"/>
      <c r="H36" s="53" t="s">
        <v>90</v>
      </c>
      <c r="I36" s="54">
        <v>10961</v>
      </c>
      <c r="J36" s="54">
        <v>289</v>
      </c>
      <c r="K36" s="54"/>
      <c r="L36" s="55"/>
      <c r="S36" s="29"/>
      <c r="T36" s="29"/>
      <c r="U36" s="29"/>
    </row>
    <row r="37" spans="1:21" ht="15" customHeight="1" x14ac:dyDescent="0.2">
      <c r="B37" s="72" t="s">
        <v>117</v>
      </c>
      <c r="C37" s="73">
        <v>200</v>
      </c>
      <c r="E37" s="63" t="s">
        <v>118</v>
      </c>
      <c r="H37" s="56"/>
      <c r="I37" s="56"/>
      <c r="J37" s="68"/>
      <c r="K37" s="56"/>
      <c r="L37" s="68"/>
      <c r="S37" s="74"/>
      <c r="T37" s="29"/>
      <c r="U37" s="29"/>
    </row>
    <row r="38" spans="1:21" ht="15" customHeight="1" thickBot="1" x14ac:dyDescent="0.25">
      <c r="B38" s="64" t="s">
        <v>5</v>
      </c>
      <c r="C38" s="65">
        <v>125</v>
      </c>
      <c r="E38" s="63" t="s">
        <v>119</v>
      </c>
      <c r="H38" s="56" t="s">
        <v>120</v>
      </c>
      <c r="I38" s="56"/>
      <c r="J38" s="68"/>
      <c r="K38" s="56"/>
      <c r="L38" s="68"/>
      <c r="S38" s="49"/>
      <c r="T38" s="29"/>
      <c r="U38" s="29"/>
    </row>
    <row r="39" spans="1:21" ht="15" customHeight="1" x14ac:dyDescent="0.2">
      <c r="B39" s="66" t="s">
        <v>121</v>
      </c>
      <c r="C39" s="67">
        <v>50</v>
      </c>
      <c r="H39" s="37" t="s">
        <v>71</v>
      </c>
      <c r="I39" s="38" t="s">
        <v>72</v>
      </c>
      <c r="J39" s="38" t="s">
        <v>73</v>
      </c>
      <c r="K39" s="38" t="s">
        <v>74</v>
      </c>
      <c r="L39" s="39" t="s">
        <v>122</v>
      </c>
      <c r="S39" s="49"/>
      <c r="T39" s="29"/>
      <c r="U39" s="29"/>
    </row>
    <row r="40" spans="1:21" ht="15" customHeight="1" x14ac:dyDescent="0.2">
      <c r="B40" s="66" t="s">
        <v>123</v>
      </c>
      <c r="C40" s="67">
        <v>75</v>
      </c>
      <c r="H40" s="41" t="s">
        <v>79</v>
      </c>
      <c r="I40" s="42">
        <v>0</v>
      </c>
      <c r="J40" s="42">
        <v>0</v>
      </c>
      <c r="K40" s="42">
        <v>0</v>
      </c>
      <c r="L40" s="44">
        <v>0</v>
      </c>
      <c r="S40" s="49"/>
      <c r="T40" s="29"/>
      <c r="U40" s="29"/>
    </row>
    <row r="41" spans="1:21" ht="15" customHeight="1" thickBot="1" x14ac:dyDescent="0.25">
      <c r="B41" s="69" t="s">
        <v>124</v>
      </c>
      <c r="C41" s="70">
        <f>SUM(C36:C40)</f>
        <v>739</v>
      </c>
      <c r="H41" s="41" t="s">
        <v>81</v>
      </c>
      <c r="I41" s="42">
        <v>0</v>
      </c>
      <c r="J41" s="42">
        <v>0</v>
      </c>
      <c r="K41" s="42">
        <v>0</v>
      </c>
      <c r="L41" s="44">
        <v>0</v>
      </c>
      <c r="M41" s="27"/>
      <c r="S41" s="49"/>
    </row>
    <row r="42" spans="1:21" ht="15" customHeight="1" x14ac:dyDescent="0.2">
      <c r="H42" s="41" t="s">
        <v>84</v>
      </c>
      <c r="I42" s="42">
        <v>0</v>
      </c>
      <c r="J42" s="42">
        <v>0</v>
      </c>
      <c r="K42" s="42">
        <v>0</v>
      </c>
      <c r="L42" s="44">
        <v>0</v>
      </c>
      <c r="M42" s="27"/>
      <c r="S42" s="49"/>
    </row>
    <row r="43" spans="1:21" ht="15" customHeight="1" thickBot="1" x14ac:dyDescent="0.25">
      <c r="A43" s="188">
        <v>6</v>
      </c>
      <c r="B43" s="27" t="s">
        <v>5</v>
      </c>
      <c r="H43" s="41" t="s">
        <v>86</v>
      </c>
      <c r="I43" s="42">
        <v>0</v>
      </c>
      <c r="J43" s="42">
        <v>0</v>
      </c>
      <c r="K43" s="42">
        <v>0</v>
      </c>
      <c r="L43" s="44">
        <v>0</v>
      </c>
      <c r="M43" s="27"/>
      <c r="S43" s="49"/>
      <c r="T43" s="56"/>
      <c r="U43" s="68"/>
    </row>
    <row r="44" spans="1:21" ht="15" customHeight="1" thickBot="1" x14ac:dyDescent="0.25">
      <c r="B44" s="61" t="s">
        <v>21</v>
      </c>
      <c r="C44" s="62">
        <v>45</v>
      </c>
      <c r="H44" s="53" t="s">
        <v>90</v>
      </c>
      <c r="I44" s="54">
        <v>9046</v>
      </c>
      <c r="J44" s="54">
        <v>289</v>
      </c>
      <c r="K44" s="75">
        <f>SUM(K35,J44)</f>
        <v>975</v>
      </c>
      <c r="L44" s="55">
        <v>9.2799999999999994</v>
      </c>
      <c r="M44" s="27"/>
      <c r="S44" s="49"/>
      <c r="T44" s="56"/>
      <c r="U44" s="68"/>
    </row>
    <row r="45" spans="1:21" ht="15" customHeight="1" x14ac:dyDescent="0.2">
      <c r="B45" s="64" t="s">
        <v>125</v>
      </c>
      <c r="C45" s="65">
        <v>250</v>
      </c>
      <c r="F45" s="30"/>
      <c r="I45" s="27"/>
      <c r="K45" s="76"/>
      <c r="L45" s="185" t="s">
        <v>180</v>
      </c>
      <c r="M45" s="27"/>
      <c r="S45" s="49"/>
      <c r="T45" s="56"/>
      <c r="U45" s="68"/>
    </row>
    <row r="46" spans="1:21" ht="15" customHeight="1" thickBot="1" x14ac:dyDescent="0.25">
      <c r="B46" s="64" t="s">
        <v>23</v>
      </c>
      <c r="C46" s="65">
        <v>50</v>
      </c>
      <c r="M46" s="27"/>
      <c r="S46" s="49"/>
      <c r="T46" s="56"/>
      <c r="U46" s="68"/>
    </row>
    <row r="47" spans="1:21" ht="15" customHeight="1" x14ac:dyDescent="0.2">
      <c r="B47" s="64" t="s">
        <v>76</v>
      </c>
      <c r="C47" s="65"/>
      <c r="F47" s="77" t="s">
        <v>126</v>
      </c>
      <c r="G47" s="78" t="s">
        <v>127</v>
      </c>
      <c r="H47" s="78" t="s">
        <v>117</v>
      </c>
      <c r="I47" s="78" t="s">
        <v>128</v>
      </c>
      <c r="J47" s="78" t="s">
        <v>129</v>
      </c>
      <c r="K47" s="78" t="s">
        <v>130</v>
      </c>
      <c r="L47" s="79" t="s">
        <v>131</v>
      </c>
      <c r="M47" s="27"/>
      <c r="S47" s="74"/>
      <c r="T47" s="56"/>
      <c r="U47" s="68"/>
    </row>
    <row r="48" spans="1:21" ht="15" customHeight="1" thickBot="1" x14ac:dyDescent="0.25">
      <c r="B48" s="69" t="s">
        <v>132</v>
      </c>
      <c r="C48" s="70">
        <f>SUM(C44:C47)</f>
        <v>345</v>
      </c>
      <c r="F48" s="212" t="s">
        <v>133</v>
      </c>
      <c r="G48" s="80">
        <v>47.8</v>
      </c>
      <c r="H48" s="80">
        <v>45.36</v>
      </c>
      <c r="I48" s="80">
        <v>75</v>
      </c>
      <c r="J48" s="80">
        <v>27.8</v>
      </c>
      <c r="K48" s="80">
        <v>5.75</v>
      </c>
      <c r="L48" s="81">
        <v>92.5</v>
      </c>
      <c r="M48" s="27"/>
      <c r="S48" s="49"/>
      <c r="T48" s="56"/>
      <c r="U48" s="68"/>
    </row>
    <row r="49" spans="1:21" ht="15" customHeight="1" x14ac:dyDescent="0.2">
      <c r="B49" s="56"/>
      <c r="C49" s="49"/>
      <c r="F49" s="213"/>
      <c r="G49" s="80">
        <v>52.23</v>
      </c>
      <c r="H49" s="80">
        <v>23.75</v>
      </c>
      <c r="I49" s="80"/>
      <c r="J49" s="80"/>
      <c r="K49" s="80">
        <v>32.71</v>
      </c>
      <c r="L49" s="81"/>
      <c r="M49" s="27"/>
      <c r="S49" s="49"/>
      <c r="T49" s="56"/>
      <c r="U49" s="68"/>
    </row>
    <row r="50" spans="1:21" ht="15" customHeight="1" thickBot="1" x14ac:dyDescent="0.25">
      <c r="A50" s="188">
        <v>7</v>
      </c>
      <c r="B50" s="27" t="s">
        <v>134</v>
      </c>
      <c r="F50" s="213"/>
      <c r="G50" s="80">
        <v>14.75</v>
      </c>
      <c r="H50" s="80"/>
      <c r="I50" s="80"/>
      <c r="J50" s="80"/>
      <c r="K50" s="80">
        <v>11.5</v>
      </c>
      <c r="L50" s="81"/>
      <c r="M50" s="27"/>
      <c r="S50" s="49"/>
      <c r="T50" s="56"/>
      <c r="U50" s="68"/>
    </row>
    <row r="51" spans="1:21" ht="15" customHeight="1" x14ac:dyDescent="0.2">
      <c r="B51" s="61" t="s">
        <v>135</v>
      </c>
      <c r="C51" s="62">
        <v>142</v>
      </c>
      <c r="F51" s="213"/>
      <c r="G51" s="80"/>
      <c r="H51" s="80"/>
      <c r="I51" s="80"/>
      <c r="J51" s="80"/>
      <c r="K51" s="80">
        <v>16.75</v>
      </c>
      <c r="L51" s="81"/>
      <c r="M51" s="27"/>
      <c r="S51" s="49"/>
      <c r="T51" s="56"/>
      <c r="U51" s="68"/>
    </row>
    <row r="52" spans="1:21" ht="15" customHeight="1" x14ac:dyDescent="0.2">
      <c r="B52" s="64" t="s">
        <v>136</v>
      </c>
      <c r="C52" s="65"/>
      <c r="F52" s="213"/>
      <c r="G52" s="80"/>
      <c r="H52" s="80"/>
      <c r="I52" s="80"/>
      <c r="J52" s="80"/>
      <c r="K52" s="80"/>
      <c r="L52" s="81"/>
      <c r="M52" s="27"/>
      <c r="S52" s="49"/>
      <c r="T52" s="56"/>
      <c r="U52" s="68"/>
    </row>
    <row r="53" spans="1:21" ht="15" customHeight="1" x14ac:dyDescent="0.2">
      <c r="B53" s="82" t="s">
        <v>137</v>
      </c>
      <c r="C53" s="83">
        <v>544</v>
      </c>
      <c r="F53" s="213"/>
      <c r="G53" s="80"/>
      <c r="H53" s="80"/>
      <c r="I53" s="80"/>
      <c r="J53" s="80"/>
      <c r="K53" s="80"/>
      <c r="L53" s="81"/>
      <c r="M53" s="27"/>
      <c r="S53" s="49"/>
      <c r="T53" s="56"/>
      <c r="U53" s="68"/>
    </row>
    <row r="54" spans="1:21" ht="15" customHeight="1" x14ac:dyDescent="0.2">
      <c r="B54" s="64" t="s">
        <v>76</v>
      </c>
      <c r="C54" s="65"/>
      <c r="F54" s="213"/>
      <c r="G54" s="80"/>
      <c r="H54" s="80"/>
      <c r="I54" s="80"/>
      <c r="J54" s="80"/>
      <c r="K54" s="80"/>
      <c r="L54" s="81"/>
      <c r="M54" s="27"/>
      <c r="S54" s="49"/>
      <c r="T54" s="56"/>
      <c r="U54" s="68"/>
    </row>
    <row r="55" spans="1:21" ht="15" customHeight="1" thickBot="1" x14ac:dyDescent="0.25">
      <c r="B55" s="69" t="s">
        <v>138</v>
      </c>
      <c r="C55" s="70">
        <f>SUM(C51,C52,C53,C54)</f>
        <v>686</v>
      </c>
      <c r="F55" s="213"/>
      <c r="G55" s="80"/>
      <c r="H55" s="80"/>
      <c r="I55" s="80"/>
      <c r="J55" s="80"/>
      <c r="K55" s="80"/>
      <c r="L55" s="81"/>
      <c r="M55" s="27"/>
      <c r="T55" s="56"/>
      <c r="U55" s="68"/>
    </row>
    <row r="56" spans="1:21" ht="15" customHeight="1" thickBot="1" x14ac:dyDescent="0.25">
      <c r="F56" s="213"/>
      <c r="G56" s="80"/>
      <c r="H56" s="80"/>
      <c r="I56" s="80"/>
      <c r="J56" s="80"/>
      <c r="K56" s="80"/>
      <c r="L56" s="81"/>
      <c r="M56" s="27"/>
      <c r="T56" s="56"/>
      <c r="U56" s="68"/>
    </row>
    <row r="57" spans="1:21" ht="15" customHeight="1" thickBot="1" x14ac:dyDescent="0.25">
      <c r="A57" s="188">
        <v>8</v>
      </c>
      <c r="B57" s="84" t="s">
        <v>128</v>
      </c>
      <c r="C57" s="85">
        <v>300</v>
      </c>
      <c r="F57" s="213"/>
      <c r="G57" s="80"/>
      <c r="H57" s="80"/>
      <c r="I57" s="80"/>
      <c r="J57" s="80"/>
      <c r="K57" s="80"/>
      <c r="L57" s="81"/>
      <c r="M57" s="27"/>
      <c r="T57" s="56"/>
      <c r="U57" s="68"/>
    </row>
    <row r="58" spans="1:21" ht="15" customHeight="1" thickBot="1" x14ac:dyDescent="0.25">
      <c r="B58" s="56"/>
      <c r="C58" s="49"/>
      <c r="F58" s="213"/>
      <c r="G58" s="80"/>
      <c r="H58" s="80"/>
      <c r="I58" s="80"/>
      <c r="J58" s="80"/>
      <c r="K58" s="80"/>
      <c r="L58" s="81"/>
      <c r="M58" s="27"/>
      <c r="T58" s="56"/>
      <c r="U58" s="68"/>
    </row>
    <row r="59" spans="1:21" ht="15" customHeight="1" thickBot="1" x14ac:dyDescent="0.25">
      <c r="A59" s="188">
        <v>9</v>
      </c>
      <c r="B59" s="84" t="s">
        <v>129</v>
      </c>
      <c r="C59" s="85">
        <v>100</v>
      </c>
      <c r="F59" s="213"/>
      <c r="G59" s="80"/>
      <c r="H59" s="80"/>
      <c r="I59" s="80"/>
      <c r="J59" s="80"/>
      <c r="K59" s="80"/>
      <c r="L59" s="81"/>
      <c r="M59" s="27"/>
      <c r="T59" s="56"/>
      <c r="U59" s="68"/>
    </row>
    <row r="60" spans="1:21" ht="15" customHeight="1" thickBot="1" x14ac:dyDescent="0.25">
      <c r="B60" s="56"/>
      <c r="C60" s="49"/>
      <c r="F60" s="213"/>
      <c r="G60" s="80"/>
      <c r="H60" s="80"/>
      <c r="I60" s="80"/>
      <c r="J60" s="80"/>
      <c r="K60" s="80"/>
      <c r="L60" s="81"/>
      <c r="M60" s="27"/>
      <c r="T60" s="56"/>
      <c r="U60" s="68"/>
    </row>
    <row r="61" spans="1:21" ht="15" customHeight="1" thickBot="1" x14ac:dyDescent="0.25">
      <c r="A61" s="188">
        <v>10</v>
      </c>
      <c r="B61" s="50" t="s">
        <v>139</v>
      </c>
      <c r="C61" s="51">
        <v>0</v>
      </c>
      <c r="F61" s="213"/>
      <c r="G61" s="80"/>
      <c r="H61" s="80"/>
      <c r="I61" s="80"/>
      <c r="J61" s="80"/>
      <c r="K61" s="80"/>
      <c r="L61" s="81"/>
      <c r="M61" s="27"/>
      <c r="T61" s="56"/>
      <c r="U61" s="68"/>
    </row>
    <row r="62" spans="1:21" ht="15" customHeight="1" thickBot="1" x14ac:dyDescent="0.25">
      <c r="B62" s="56"/>
      <c r="C62" s="49"/>
      <c r="F62" s="213"/>
      <c r="G62" s="80"/>
      <c r="H62" s="80"/>
      <c r="I62" s="80"/>
      <c r="J62" s="80"/>
      <c r="K62" s="80"/>
      <c r="L62" s="81"/>
      <c r="M62" s="27"/>
      <c r="T62" s="56"/>
      <c r="U62" s="68"/>
    </row>
    <row r="63" spans="1:21" ht="15" customHeight="1" thickBot="1" x14ac:dyDescent="0.25">
      <c r="A63" s="188">
        <v>11</v>
      </c>
      <c r="B63" s="86" t="s">
        <v>140</v>
      </c>
      <c r="C63" s="87">
        <v>70</v>
      </c>
      <c r="F63" s="213"/>
      <c r="G63" s="80"/>
      <c r="H63" s="80"/>
      <c r="I63" s="80"/>
      <c r="J63" s="80"/>
      <c r="K63" s="80"/>
      <c r="L63" s="81"/>
      <c r="S63" s="29"/>
      <c r="T63" s="56"/>
      <c r="U63" s="68"/>
    </row>
    <row r="64" spans="1:21" ht="15" customHeight="1" thickBot="1" x14ac:dyDescent="0.25">
      <c r="B64" s="56"/>
      <c r="C64" s="49"/>
      <c r="F64" s="213"/>
      <c r="G64" s="80"/>
      <c r="H64" s="80"/>
      <c r="I64" s="80"/>
      <c r="J64" s="80"/>
      <c r="K64" s="80"/>
      <c r="L64" s="81"/>
      <c r="S64" s="29"/>
      <c r="T64" s="56"/>
      <c r="U64" s="68"/>
    </row>
    <row r="65" spans="1:21" ht="15" customHeight="1" thickBot="1" x14ac:dyDescent="0.25">
      <c r="A65" s="188">
        <v>12</v>
      </c>
      <c r="B65" s="84" t="s">
        <v>130</v>
      </c>
      <c r="C65" s="85">
        <v>350</v>
      </c>
      <c r="F65" s="213"/>
      <c r="G65" s="80"/>
      <c r="H65" s="80"/>
      <c r="I65" s="80"/>
      <c r="J65" s="80"/>
      <c r="K65" s="80"/>
      <c r="L65" s="81"/>
      <c r="S65" s="29"/>
      <c r="T65" s="56"/>
      <c r="U65" s="68"/>
    </row>
    <row r="66" spans="1:21" ht="15" customHeight="1" thickBot="1" x14ac:dyDescent="0.25">
      <c r="B66" s="56"/>
      <c r="C66" s="49"/>
      <c r="F66" s="213"/>
      <c r="G66" s="80"/>
      <c r="H66" s="80"/>
      <c r="I66" s="80"/>
      <c r="J66" s="80"/>
      <c r="K66" s="80"/>
      <c r="L66" s="81"/>
      <c r="S66" s="29"/>
      <c r="T66" s="56"/>
      <c r="U66" s="68"/>
    </row>
    <row r="67" spans="1:21" ht="15" customHeight="1" thickBot="1" x14ac:dyDescent="0.25">
      <c r="A67" s="188">
        <v>13</v>
      </c>
      <c r="B67" s="50" t="s">
        <v>141</v>
      </c>
      <c r="C67" s="51">
        <v>0</v>
      </c>
      <c r="F67" s="213"/>
      <c r="G67" s="80"/>
      <c r="H67" s="80"/>
      <c r="I67" s="80"/>
      <c r="J67" s="80"/>
      <c r="K67" s="80"/>
      <c r="L67" s="81"/>
      <c r="S67" s="29"/>
      <c r="T67" s="56"/>
      <c r="U67" s="68"/>
    </row>
    <row r="68" spans="1:21" ht="15" customHeight="1" thickBot="1" x14ac:dyDescent="0.25">
      <c r="B68" s="56"/>
      <c r="C68" s="49"/>
      <c r="F68" s="213"/>
      <c r="G68" s="80"/>
      <c r="H68" s="80"/>
      <c r="I68" s="80"/>
      <c r="J68" s="80"/>
      <c r="K68" s="80"/>
      <c r="L68" s="81"/>
      <c r="S68" s="29"/>
      <c r="T68" s="56"/>
      <c r="U68" s="68"/>
    </row>
    <row r="69" spans="1:21" ht="15" customHeight="1" thickBot="1" x14ac:dyDescent="0.25">
      <c r="A69" s="188">
        <v>14</v>
      </c>
      <c r="B69" s="50" t="s">
        <v>142</v>
      </c>
      <c r="C69" s="51">
        <v>0</v>
      </c>
      <c r="F69" s="213"/>
      <c r="G69" s="80"/>
      <c r="H69" s="80"/>
      <c r="I69" s="80"/>
      <c r="J69" s="80"/>
      <c r="K69" s="80"/>
      <c r="L69" s="81"/>
      <c r="S69" s="29"/>
      <c r="T69" s="56"/>
      <c r="U69" s="68"/>
    </row>
    <row r="70" spans="1:21" ht="15" customHeight="1" x14ac:dyDescent="0.2">
      <c r="F70" s="213"/>
      <c r="G70" s="80"/>
      <c r="H70" s="80"/>
      <c r="I70" s="80"/>
      <c r="J70" s="80"/>
      <c r="K70" s="80"/>
      <c r="L70" s="81"/>
      <c r="S70" s="29"/>
      <c r="T70" s="56"/>
      <c r="U70" s="68"/>
    </row>
    <row r="71" spans="1:21" ht="15" customHeight="1" x14ac:dyDescent="0.2">
      <c r="F71" s="213"/>
      <c r="G71" s="80"/>
      <c r="H71" s="80"/>
      <c r="I71" s="80"/>
      <c r="J71" s="80"/>
      <c r="K71" s="80"/>
      <c r="L71" s="81"/>
      <c r="S71" s="29"/>
      <c r="T71" s="56"/>
      <c r="U71" s="68"/>
    </row>
    <row r="72" spans="1:21" ht="15" customHeight="1" x14ac:dyDescent="0.2">
      <c r="B72" s="30" t="s">
        <v>143</v>
      </c>
      <c r="F72" s="213"/>
      <c r="G72" s="80"/>
      <c r="H72" s="80"/>
      <c r="I72" s="80"/>
      <c r="J72" s="80"/>
      <c r="K72" s="80"/>
      <c r="L72" s="81"/>
      <c r="S72" s="29"/>
      <c r="T72" s="56"/>
      <c r="U72" s="68"/>
    </row>
    <row r="73" spans="1:21" ht="15" customHeight="1" thickBot="1" x14ac:dyDescent="0.25">
      <c r="F73" s="214"/>
      <c r="G73" s="80"/>
      <c r="H73" s="80"/>
      <c r="I73" s="80"/>
      <c r="J73" s="80"/>
      <c r="K73" s="80"/>
      <c r="L73" s="81"/>
      <c r="S73" s="29"/>
      <c r="T73" s="56"/>
      <c r="U73" s="68"/>
    </row>
    <row r="74" spans="1:21" ht="15" customHeight="1" thickBot="1" x14ac:dyDescent="0.25">
      <c r="B74" s="58" t="s">
        <v>94</v>
      </c>
      <c r="C74" s="88">
        <f>SUM(C16)</f>
        <v>5400</v>
      </c>
      <c r="F74" s="89" t="s">
        <v>144</v>
      </c>
      <c r="G74" s="90">
        <f t="shared" ref="G74:L74" si="0">SUM(G48:G73)</f>
        <v>114.78</v>
      </c>
      <c r="H74" s="90">
        <f t="shared" si="0"/>
        <v>69.11</v>
      </c>
      <c r="I74" s="90">
        <f t="shared" si="0"/>
        <v>75</v>
      </c>
      <c r="J74" s="90">
        <f t="shared" si="0"/>
        <v>27.8</v>
      </c>
      <c r="K74" s="90">
        <f t="shared" si="0"/>
        <v>66.710000000000008</v>
      </c>
      <c r="L74" s="91">
        <f t="shared" si="0"/>
        <v>92.5</v>
      </c>
      <c r="S74" s="29"/>
      <c r="T74" s="56"/>
      <c r="U74" s="68"/>
    </row>
    <row r="75" spans="1:21" ht="15" customHeight="1" thickBot="1" x14ac:dyDescent="0.25">
      <c r="B75" s="69" t="s">
        <v>145</v>
      </c>
      <c r="C75" s="92">
        <f>SUM(C31,C33,C41,C48,C55,C57,C59,C61,C63,C65,C67,C69)</f>
        <v>5400</v>
      </c>
      <c r="F75" s="93" t="s">
        <v>146</v>
      </c>
      <c r="G75" s="94">
        <f>SUM(C33)</f>
        <v>400</v>
      </c>
      <c r="H75" s="94">
        <f>SUM(C37)</f>
        <v>200</v>
      </c>
      <c r="I75" s="94">
        <f>SUM(C57)</f>
        <v>300</v>
      </c>
      <c r="J75" s="94">
        <f>SUM(C59)</f>
        <v>100</v>
      </c>
      <c r="K75" s="94">
        <f>SUM(C65)</f>
        <v>350</v>
      </c>
      <c r="L75" s="95">
        <f>SUM(C28,C39,C40,C63)</f>
        <v>295</v>
      </c>
      <c r="S75" s="29"/>
      <c r="T75" s="56"/>
      <c r="U75" s="68"/>
    </row>
    <row r="76" spans="1:21" ht="15" customHeight="1" x14ac:dyDescent="0.2">
      <c r="S76" s="29"/>
      <c r="T76" s="56"/>
      <c r="U76" s="68"/>
    </row>
    <row r="77" spans="1:21" ht="15" customHeight="1" x14ac:dyDescent="0.2">
      <c r="E77" s="30"/>
    </row>
    <row r="78" spans="1:21" ht="15" customHeight="1" x14ac:dyDescent="0.2">
      <c r="K78" s="56"/>
      <c r="L78" s="68"/>
    </row>
    <row r="79" spans="1:21" ht="15" customHeight="1" x14ac:dyDescent="0.2">
      <c r="G79" s="27"/>
    </row>
    <row r="80" spans="1:21" ht="15" customHeight="1" x14ac:dyDescent="0.2">
      <c r="G80" s="27"/>
    </row>
  </sheetData>
  <mergeCells count="5">
    <mergeCell ref="B1:L1"/>
    <mergeCell ref="B2:L2"/>
    <mergeCell ref="E4:F4"/>
    <mergeCell ref="H4:L4"/>
    <mergeCell ref="F48:F73"/>
  </mergeCells>
  <pageMargins left="0.25" right="0.25" top="0.5" bottom="0.25" header="0.55000000000000004" footer="0.5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</vt:lpstr>
      <vt:lpstr>Guidelines</vt:lpstr>
      <vt:lpstr>Example</vt:lpstr>
      <vt:lpstr>Blank</vt:lpstr>
      <vt:lpstr>Debt pay off</vt:lpstr>
    </vt:vector>
  </TitlesOfParts>
  <Company>Cottonwood Church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 Kim</dc:creator>
  <cp:lastModifiedBy>John Kim</cp:lastModifiedBy>
  <cp:lastPrinted>2017-06-20T17:03:27Z</cp:lastPrinted>
  <dcterms:created xsi:type="dcterms:W3CDTF">2017-01-25T22:47:58Z</dcterms:created>
  <dcterms:modified xsi:type="dcterms:W3CDTF">2022-03-28T18:06:23Z</dcterms:modified>
</cp:coreProperties>
</file>